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5 PG Finanzen - Budgetierung\2024\"/>
    </mc:Choice>
  </mc:AlternateContent>
  <xr:revisionPtr revIDLastSave="0" documentId="8_{4FC17E4E-41D1-473A-ACDD-2D8FF24861AB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Finanzen - Budgetierung" sheetId="30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definedNames>
    <definedName name="_xlnm._FilterDatabase" localSheetId="3" hidden="1">'Finanzbuchhaltung | JA'!$A$2:$O$20</definedName>
    <definedName name="_xlnm._FilterDatabase" localSheetId="4" hidden="1">'PG Finanzen - Budgetierung'!$A$2:$W$10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0" l="1"/>
  <c r="Q10" i="30"/>
  <c r="Q9" i="30" l="1"/>
  <c r="Q8" i="30"/>
  <c r="Q7" i="30"/>
  <c r="Q6" i="30"/>
  <c r="Q5" i="30"/>
  <c r="Q4" i="30"/>
  <c r="Q3" i="30"/>
  <c r="P9" i="30"/>
  <c r="P8" i="30"/>
  <c r="P7" i="30"/>
  <c r="P6" i="30"/>
  <c r="P5" i="30"/>
  <c r="P4" i="30"/>
  <c r="P3" i="30"/>
  <c r="I10" i="30" l="1"/>
  <c r="J10" i="30" s="1"/>
  <c r="I9" i="30"/>
  <c r="J9" i="30" s="1"/>
  <c r="I8" i="30"/>
  <c r="J8" i="30" s="1"/>
  <c r="I7" i="30"/>
  <c r="J7" i="30" s="1"/>
  <c r="I6" i="30"/>
  <c r="J6" i="30" s="1"/>
  <c r="I5" i="30"/>
  <c r="J5" i="30" s="1"/>
  <c r="I4" i="30"/>
  <c r="J4" i="30" s="1"/>
  <c r="I3" i="30"/>
  <c r="J3" i="30" s="1"/>
  <c r="R7" i="30" l="1"/>
  <c r="R10" i="30"/>
  <c r="R8" i="30"/>
  <c r="R3" i="30" l="1"/>
  <c r="R6" i="30" l="1"/>
  <c r="R4" i="30"/>
  <c r="R9" i="30"/>
  <c r="R5" i="30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<sst xmlns="http://schemas.openxmlformats.org/spreadsheetml/2006/main" count="671" uniqueCount="261">
  <si>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</si>
  <si>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</si>
  <si>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</si>
  <si>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</si>
  <si>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</si>
  <si>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</si>
  <si>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</si>
  <si>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</si>
  <si>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</si>
  <si>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</si>
  <si>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</si>
  <si>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</si>
  <si>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</si>
  <si>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</si>
  <si>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</si>
  <si>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</si>
  <si>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</si>
  <si>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</si>
  <si>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Budget planen</t>
  </si>
  <si>
    <t>Passt das Budget in den verfügbaren Gesamtrahmen?</t>
  </si>
  <si>
    <t>Budget wird überschritten</t>
  </si>
  <si>
    <t>Budgetfreigabe durch Rektorat?</t>
  </si>
  <si>
    <t>Ungeprüftes Budget</t>
  </si>
  <si>
    <t>Verpflichtende Budgetfreigabe durch das RK</t>
  </si>
  <si>
    <t>Budget geht ungeprüft, ohne Zustimmung des RK weiter zum U</t>
  </si>
  <si>
    <t>RK</t>
  </si>
  <si>
    <t>Es wird mehr Budget verplant als zur Verfügung steht</t>
  </si>
  <si>
    <t>Budget muss vor der endgültigen Vergabe nochmal geprüft und freigegeben werden</t>
  </si>
  <si>
    <t>Es wird über mehr Budget verfügt als zur Verfügung steht</t>
  </si>
  <si>
    <t>U</t>
  </si>
  <si>
    <t>Verpflichtende Budgetfreigabe durch den U</t>
  </si>
  <si>
    <t>R</t>
  </si>
  <si>
    <t>VRF</t>
  </si>
  <si>
    <t>D</t>
  </si>
  <si>
    <t>Budgets der OEs sind zu hoch angesetzt</t>
  </si>
  <si>
    <t>Budget der restlichen OEs freigeben?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</si>
  <si>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</si>
  <si>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</si>
  <si>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</si>
  <si>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</si>
  <si>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</si>
  <si>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</si>
  <si>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</si>
  <si>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</si>
  <si>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</si>
  <si>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</si>
  <si>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</si>
  <si>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</si>
  <si>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</si>
  <si>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</si>
  <si>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</si>
  <si>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</si>
  <si>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</si>
  <si>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</si>
  <si>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</si>
  <si>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</si>
  <si>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</si>
  <si>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</si>
  <si>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</si>
  <si>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</si>
  <si>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</si>
  <si>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</si>
  <si>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</si>
  <si>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</si>
  <si>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</si>
  <si>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</si>
  <si>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</si>
  <si>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</si>
  <si>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</si>
  <si>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</si>
  <si>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</si>
  <si>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</si>
  <si>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</si>
  <si>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</si>
  <si>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</si>
  <si>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</si>
  <si>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</si>
  <si>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</si>
  <si>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</si>
  <si>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</si>
  <si>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</si>
  <si>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</si>
  <si>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</si>
  <si>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</si>
  <si>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</si>
  <si>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</si>
  <si>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</si>
  <si>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</si>
  <si>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</si>
  <si>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</si>
  <si>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</si>
  <si>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Freigabe der Budgets im Zuge der Rektoratsbudgetpräsentation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</si>
  <si>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</si>
  <si>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</si>
  <si>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</si>
  <si>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</si>
  <si>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</si>
  <si>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</si>
  <si>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</si>
  <si>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</si>
  <si>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</si>
  <si>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</si>
  <si>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</si>
  <si>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</si>
  <si>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</si>
  <si>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</si>
  <si>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</si>
  <si>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</si>
  <si>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</si>
  <si>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</si>
  <si>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</si>
  <si>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</si>
  <si>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</si>
  <si>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</si>
  <si>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</si>
  <si>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</si>
  <si>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</si>
  <si>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</si>
  <si>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</si>
  <si>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</si>
  <si>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</si>
  <si>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</si>
  <si>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</si>
  <si>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</si>
  <si>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</si>
  <si>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</si>
  <si>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</si>
  <si>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</si>
  <si>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</si>
  <si>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</si>
  <si>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</si>
  <si>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</si>
  <si>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</si>
  <si>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</si>
  <si>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</si>
  <si>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</si>
  <si>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</si>
  <si>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</si>
  <si>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</si>
  <si>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</si>
  <si>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Checkliste</t>
  </si>
  <si>
    <t>Bestätigung</t>
  </si>
  <si>
    <t>Beschluss</t>
  </si>
  <si>
    <t>FCOL</t>
  </si>
  <si>
    <t>Prozessverantwortlich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</si>
  <si>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</si>
  <si>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</si>
  <si>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</si>
  <si>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</si>
  <si>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</si>
  <si>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</si>
  <si>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</si>
  <si>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</si>
  <si>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</si>
  <si>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</si>
  <si>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</si>
  <si>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</si>
  <si>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</si>
  <si>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</si>
  <si>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</si>
  <si>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</si>
  <si>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</si>
  <si>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</si>
  <si>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</si>
  <si>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</si>
  <si>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</si>
  <si>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</si>
  <si>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</si>
  <si>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</si>
  <si>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</si>
  <si>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</si>
  <si>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</si>
  <si>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</si>
  <si>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</si>
  <si>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</si>
  <si>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</si>
  <si>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</si>
  <si>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</si>
  <si>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</si>
  <si>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</si>
  <si>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Zentrale Bereiche planen</t>
  </si>
  <si>
    <t>Dokumentation im Uniratsprotokoll</t>
  </si>
  <si>
    <t>Ablage der Rektoratspräsentation</t>
  </si>
  <si>
    <t>Überprüfung durch den CFO mit dem FABL-CO, ob das Budget in den verfügbaren Gesamtrahmen passt. Draftpräsentation im Rektorat mit Ermittlung des Anpassungsbedarf.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</si>
  <si>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</si>
  <si>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</si>
  <si>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</si>
  <si>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</si>
  <si>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</si>
  <si>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</si>
  <si>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</si>
  <si>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Risikoeigner (Verantwortliche_r Prozessschritt)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</si>
  <si>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</si>
  <si>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</si>
  <si>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</si>
  <si>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</si>
  <si>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</si>
  <si>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</si>
  <si>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</si>
  <si>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</si>
  <si>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</si>
  <si>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</si>
  <si>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</si>
  <si>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</si>
  <si>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</si>
  <si>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</si>
  <si>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</si>
  <si>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</si>
  <si>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Prozessinformationen</t>
  </si>
  <si>
    <t>Prozessgruppe</t>
  </si>
  <si>
    <t>Schriftliche Ablage</t>
  </si>
  <si>
    <t>Key Control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</si>
  <si>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</si>
  <si>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</si>
  <si>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</si>
  <si>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</si>
  <si>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</si>
  <si>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</si>
  <si>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</si>
  <si>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</si>
  <si>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</si>
  <si>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</si>
  <si>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</si>
  <si>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</si>
  <si>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</si>
  <si>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</si>
  <si>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</si>
  <si>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Dokumentation im Rektoratsprotokoll</t>
  </si>
  <si>
    <t>FCO</t>
  </si>
  <si>
    <t>Sind Beträge Planungsbericht und Budgetfile ident?</t>
  </si>
  <si>
    <t>Sind Beträge im Planungsbericht und Budgetfile ident?</t>
  </si>
  <si>
    <t>Kolassa M.</t>
  </si>
  <si>
    <t>JA - KC in Sub- bzw. Hauptprozess</t>
  </si>
  <si>
    <t>Finanzen - Budgetierung</t>
  </si>
  <si>
    <t>Fakultätsbudget planen</t>
  </si>
  <si>
    <t>Personalbudget planen</t>
  </si>
  <si>
    <t>Ziele und Budget mit Fakultäten in einer Zielvereinbarung vereinbaren</t>
  </si>
  <si>
    <t>Eberhardsteiner J.</t>
  </si>
  <si>
    <t>Prozessgruppen-verantwortliche_r</t>
  </si>
  <si>
    <t>NOTWENDIGKEIT KC PRÜFEN</t>
  </si>
  <si>
    <t>Ponier J.</t>
  </si>
  <si>
    <t>Kontaktdaten der Prozessverantwortlichen</t>
  </si>
  <si>
    <t>Prozessverantwortliche_r</t>
  </si>
  <si>
    <t>Emailadressen</t>
  </si>
  <si>
    <t>Finanzen</t>
  </si>
  <si>
    <t>josef.eberhardsteiner@tuwien.ac.at</t>
  </si>
  <si>
    <t>joerg.ponier@tuwien.ac.at</t>
  </si>
  <si>
    <t>Von den Fachabteilungen im Planungssheet eingetragene Planungen könnten nicht in das DWH übernommen werden und daher nicht Teil des vom Unirat freigegebenen Budgets sein.</t>
  </si>
  <si>
    <t>Das vom Unirat freigebene Budget entspricht nicht dem von den Fachabteilungen geplanten Budget. </t>
  </si>
  <si>
    <t>Es erfolgt ein Abgleich der Planungssheets aller beplanten Vorhaben mit dem jeweiligen Planungsbericht. Etwaige Abweichungen werden korrigiert und in einer neuen Version in die Planung übernommen. </t>
  </si>
  <si>
    <t>Das File "Planung 20XX - Kontrollexcel - Planungsfile vs Planungsbericht.xls" wird unter im aktuellen Planungsordner unter "00 - Administration abgelegt. </t>
  </si>
  <si>
    <t>F-BU-001</t>
  </si>
  <si>
    <t>F-BU-002</t>
  </si>
  <si>
    <t>F-BU-003</t>
  </si>
  <si>
    <t>F-BU-004</t>
  </si>
  <si>
    <t>F-BU-005</t>
  </si>
  <si>
    <t>KC-F-BU-001-01</t>
  </si>
  <si>
    <t>KC-F-BU-001-02</t>
  </si>
  <si>
    <t>KC-F-BU-001-03</t>
  </si>
  <si>
    <t>KC-F-BU-001-04</t>
  </si>
  <si>
    <t>KC-F-BU-004-01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</si>
</sst>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2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4" borderId="25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4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8" xfId="0" applyFont="1" applyFill="1" applyBorder="1" applyAlignment="1"/>
    <xf numFmtId="0" fontId="2" fillId="8" borderId="12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11" borderId="15" xfId="0" applyFont="1" applyFill="1" applyBorder="1" applyAlignment="1">
      <alignment horizontal="center" wrapText="1"/>
    </xf>
    <xf numFmtId="0" fontId="2" fillId="11" borderId="16" xfId="0" applyFont="1" applyFill="1" applyBorder="1" applyAlignment="1">
      <alignment horizontal="center" wrapText="1"/>
    </xf>
    <xf numFmtId="0" fontId="2" fillId="11" borderId="2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5" xfId="0" applyNumberFormat="1" applyFont="1" applyFill="1" applyBorder="1" applyAlignment="1">
      <alignment horizontal="center" wrapText="1"/>
    </xf>
    <xf numFmtId="14" fontId="2" fillId="11" borderId="21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>
      <alignment horizontal="center" wrapText="1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left"/>
    </xf>
    <xf numFmtId="0" fontId="2" fillId="3" borderId="13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1" fillId="0" borderId="5" xfId="1" applyBorder="1"/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wrapText="1"/>
    </xf>
    <xf numFmtId="0" fontId="1" fillId="7" borderId="19" xfId="0" applyFont="1" applyFill="1" applyBorder="1" applyAlignment="1">
      <alignment horizontal="left" wrapText="1"/>
    </xf>
    <xf numFmtId="0" fontId="1" fillId="7" borderId="19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 wrapText="1"/>
    </xf>
    <xf numFmtId="0" fontId="1" fillId="9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37"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joerg.ponier@tuwien.ac.at" TargetMode="External"/><Relationship Id="rId1" Type="http://schemas.openxmlformats.org/officeDocument/2006/relationships/hyperlink" Target="mailto:josef.eberhardsteiner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140625" style="32" customWidth="1"/>
  </cols>
  <sheetData>
    <row r="1" spans="1:4" ht="28.5" x14ac:dyDescent="0.45">
      <c r="A1" s="21" t="s">
        <v>105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107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15" customHeight="1" x14ac:dyDescent="0.25">
      <c r="A5" s="55" t="s">
        <v>165</v>
      </c>
      <c r="B5" s="55" t="s">
        <v>166</v>
      </c>
      <c r="C5" s="5"/>
      <c r="D5" s="5"/>
    </row>
    <row r="6" spans="1:4" x14ac:dyDescent="0.25">
      <c r="A6" s="55" t="s">
        <v>79</v>
      </c>
      <c r="B6" s="55" t="s">
        <v>161</v>
      </c>
      <c r="C6" s="5"/>
      <c r="D6" s="5"/>
    </row>
    <row r="7" spans="1:4" x14ac:dyDescent="0.25">
      <c r="A7" s="56"/>
      <c r="B7" s="58" t="s">
        <v>80</v>
      </c>
      <c r="C7" s="5"/>
      <c r="D7" s="5"/>
    </row>
    <row r="8" spans="1:4" x14ac:dyDescent="0.25">
      <c r="A8" s="55" t="s">
        <v>81</v>
      </c>
      <c r="B8" s="55" t="s">
        <v>162</v>
      </c>
      <c r="C8" s="5"/>
      <c r="D8" s="5"/>
    </row>
    <row r="9" spans="1:4" ht="30" x14ac:dyDescent="0.25">
      <c r="A9" s="56"/>
      <c r="B9" s="58" t="s">
        <v>82</v>
      </c>
      <c r="C9" s="5"/>
      <c r="D9" s="5"/>
    </row>
    <row r="10" spans="1:4" x14ac:dyDescent="0.25">
      <c r="A10" s="55" t="s">
        <v>83</v>
      </c>
      <c r="B10" s="55" t="s">
        <v>163</v>
      </c>
      <c r="C10" s="5"/>
      <c r="D10" s="5"/>
    </row>
    <row r="11" spans="1:4" ht="30" x14ac:dyDescent="0.25">
      <c r="A11" s="56"/>
      <c r="B11" s="58" t="s">
        <v>84</v>
      </c>
      <c r="C11" s="5"/>
      <c r="D11" s="5"/>
    </row>
    <row r="12" spans="1:4" x14ac:dyDescent="0.25">
      <c r="A12" s="55" t="s">
        <v>85</v>
      </c>
      <c r="B12" s="55" t="s">
        <v>164</v>
      </c>
      <c r="C12" s="5"/>
      <c r="D12" s="5"/>
    </row>
    <row r="13" spans="1:4" ht="30" x14ac:dyDescent="0.25">
      <c r="A13" s="56"/>
      <c r="B13" s="58" t="s">
        <v>86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108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79</v>
      </c>
      <c r="B17" s="115" t="s">
        <v>201</v>
      </c>
      <c r="C17" s="5"/>
      <c r="D17" s="5"/>
    </row>
    <row r="18" spans="1:7" x14ac:dyDescent="0.25">
      <c r="A18" s="57" t="s">
        <v>81</v>
      </c>
      <c r="B18" s="115" t="s">
        <v>204</v>
      </c>
      <c r="C18" s="5"/>
      <c r="D18" s="5"/>
    </row>
    <row r="19" spans="1:7" x14ac:dyDescent="0.25">
      <c r="A19" s="57" t="s">
        <v>83</v>
      </c>
      <c r="B19" s="115" t="s">
        <v>203</v>
      </c>
      <c r="C19" s="5"/>
      <c r="D19" s="5"/>
    </row>
    <row r="20" spans="1:7" x14ac:dyDescent="0.25">
      <c r="A20" s="57" t="s">
        <v>85</v>
      </c>
      <c r="B20" s="115" t="s">
        <v>223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153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154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155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156</v>
      </c>
      <c r="C29" s="51"/>
      <c r="D29" s="52"/>
      <c r="E29" s="52"/>
      <c r="F29" s="52"/>
      <c r="G29" s="53"/>
    </row>
    <row r="30" spans="1:7" x14ac:dyDescent="0.25">
      <c r="D30" s="50" t="s">
        <v>149</v>
      </c>
      <c r="E30" s="50" t="s">
        <v>150</v>
      </c>
      <c r="F30" s="50" t="s">
        <v>151</v>
      </c>
      <c r="G30" s="50" t="s">
        <v>152</v>
      </c>
    </row>
    <row r="32" spans="1:7" x14ac:dyDescent="0.25">
      <c r="D32" s="130" t="s">
        <v>160</v>
      </c>
      <c r="E32" s="130"/>
      <c r="F32" s="130"/>
      <c r="G32" s="130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2" t="s">
        <v>157</v>
      </c>
      <c r="E40" s="132"/>
      <c r="F40" s="132"/>
      <c r="G40" s="132"/>
      <c r="H40" s="132"/>
    </row>
    <row r="41" spans="2:8" x14ac:dyDescent="0.25">
      <c r="C41" s="32"/>
    </row>
    <row r="42" spans="2:8" ht="14.65" customHeight="1" x14ac:dyDescent="0.25">
      <c r="B42" s="45"/>
      <c r="C42" s="54"/>
      <c r="D42" s="131" t="s">
        <v>159</v>
      </c>
      <c r="E42" s="131"/>
      <c r="F42" s="131"/>
      <c r="G42" s="131"/>
      <c r="H42" s="131"/>
    </row>
    <row r="43" spans="2:8" x14ac:dyDescent="0.25">
      <c r="C43" s="32"/>
      <c r="D43" s="131"/>
      <c r="E43" s="131"/>
      <c r="F43" s="131"/>
      <c r="G43" s="131"/>
      <c r="H43" s="131"/>
    </row>
    <row r="44" spans="2:8" x14ac:dyDescent="0.25">
      <c r="C44" s="32"/>
    </row>
    <row r="45" spans="2:8" x14ac:dyDescent="0.25">
      <c r="B45" s="44"/>
      <c r="C45" s="54"/>
      <c r="D45" s="132" t="s">
        <v>158</v>
      </c>
      <c r="E45" s="132"/>
      <c r="F45" s="132"/>
      <c r="G45" s="132"/>
      <c r="H45" s="132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140625" bestFit="1" customWidth="1"/>
  </cols>
  <sheetData>
    <row r="1" spans="1:2" ht="28.5" x14ac:dyDescent="0.45">
      <c r="A1" s="21" t="s">
        <v>78</v>
      </c>
    </row>
    <row r="3" spans="1:2" x14ac:dyDescent="0.25">
      <c r="A3" t="s">
        <v>110</v>
      </c>
      <c r="B3" t="s">
        <v>111</v>
      </c>
    </row>
    <row r="4" spans="1:2" x14ac:dyDescent="0.25">
      <c r="A4" s="20" t="s">
        <v>29</v>
      </c>
      <c r="B4" t="s">
        <v>101</v>
      </c>
    </row>
    <row r="5" spans="1:2" x14ac:dyDescent="0.25">
      <c r="A5" s="11" t="s">
        <v>31</v>
      </c>
      <c r="B5" t="s">
        <v>102</v>
      </c>
    </row>
    <row r="6" spans="1:2" x14ac:dyDescent="0.25">
      <c r="A6" s="11" t="s">
        <v>25</v>
      </c>
      <c r="B6" t="s">
        <v>100</v>
      </c>
    </row>
    <row r="7" spans="1:2" x14ac:dyDescent="0.25">
      <c r="A7" s="20" t="s">
        <v>40</v>
      </c>
      <c r="B7" t="s">
        <v>104</v>
      </c>
    </row>
    <row r="8" spans="1:2" x14ac:dyDescent="0.25">
      <c r="A8" s="11" t="s">
        <v>32</v>
      </c>
      <c r="B8" t="s">
        <v>90</v>
      </c>
    </row>
    <row r="9" spans="1:2" x14ac:dyDescent="0.25">
      <c r="A9" s="11" t="s">
        <v>17</v>
      </c>
      <c r="B9" t="s">
        <v>99</v>
      </c>
    </row>
    <row r="10" spans="1:2" x14ac:dyDescent="0.25">
      <c r="A10" s="19" t="s">
        <v>87</v>
      </c>
      <c r="B10" t="s">
        <v>96</v>
      </c>
    </row>
    <row r="11" spans="1:2" ht="30" x14ac:dyDescent="0.25">
      <c r="A11" s="19" t="s">
        <v>88</v>
      </c>
      <c r="B11" t="s">
        <v>109</v>
      </c>
    </row>
    <row r="12" spans="1:2" x14ac:dyDescent="0.25">
      <c r="A12" s="20" t="s">
        <v>76</v>
      </c>
      <c r="B12" t="s">
        <v>97</v>
      </c>
    </row>
    <row r="13" spans="1:2" x14ac:dyDescent="0.25">
      <c r="A13" s="20" t="s">
        <v>16</v>
      </c>
      <c r="B13" t="s">
        <v>98</v>
      </c>
    </row>
    <row r="14" spans="1:2" x14ac:dyDescent="0.25">
      <c r="A14" s="20" t="s">
        <v>33</v>
      </c>
      <c r="B14" t="s">
        <v>103</v>
      </c>
    </row>
    <row r="15" spans="1:2" x14ac:dyDescent="0.25">
      <c r="A15" t="s">
        <v>116</v>
      </c>
      <c r="B15" t="s">
        <v>117</v>
      </c>
    </row>
    <row r="16" spans="1:2" x14ac:dyDescent="0.25">
      <c r="A16" s="20" t="s">
        <v>119</v>
      </c>
      <c r="B16" t="s">
        <v>120</v>
      </c>
    </row>
    <row r="17" spans="1:2" x14ac:dyDescent="0.25">
      <c r="A17" t="s">
        <v>113</v>
      </c>
      <c r="B17" s="32" t="s">
        <v>114</v>
      </c>
    </row>
    <row r="18" spans="1:2" x14ac:dyDescent="0.25">
      <c r="A18" t="s">
        <v>115</v>
      </c>
      <c r="B18" s="32" t="s">
        <v>122</v>
      </c>
    </row>
    <row r="19" spans="1:2" x14ac:dyDescent="0.25">
      <c r="A19" t="s">
        <v>123</v>
      </c>
      <c r="B19" s="32" t="s">
        <v>124</v>
      </c>
    </row>
    <row r="20" spans="1:2" x14ac:dyDescent="0.25">
      <c r="A20" t="s">
        <v>125</v>
      </c>
      <c r="B20" s="32" t="s">
        <v>126</v>
      </c>
    </row>
    <row r="21" spans="1:2" x14ac:dyDescent="0.25">
      <c r="A21" t="s">
        <v>132</v>
      </c>
      <c r="B21" s="32" t="s">
        <v>133</v>
      </c>
    </row>
    <row r="22" spans="1:2" x14ac:dyDescent="0.25">
      <c r="A22" t="s">
        <v>134</v>
      </c>
      <c r="B22" s="32" t="s">
        <v>135</v>
      </c>
    </row>
    <row r="23" spans="1:2" x14ac:dyDescent="0.25">
      <c r="A23" t="s">
        <v>136</v>
      </c>
      <c r="B23" s="32" t="s">
        <v>137</v>
      </c>
    </row>
    <row r="24" spans="1:2" x14ac:dyDescent="0.25">
      <c r="A24" t="s">
        <v>139</v>
      </c>
      <c r="B24" s="32" t="s">
        <v>138</v>
      </c>
    </row>
    <row r="25" spans="1:2" x14ac:dyDescent="0.25">
      <c r="A25" t="s">
        <v>145</v>
      </c>
      <c r="B25" s="32" t="s">
        <v>146</v>
      </c>
    </row>
    <row r="26" spans="1:2" x14ac:dyDescent="0.25">
      <c r="A26" t="s">
        <v>147</v>
      </c>
      <c r="B26" s="32" t="s">
        <v>148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4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3"/>
    <col min="19" max="19" width="11.42578125" style="6"/>
    <col min="20" max="20" width="28.42578125" style="6" customWidth="1"/>
    <col min="21" max="21" width="28.42578125" style="83" customWidth="1"/>
  </cols>
  <sheetData>
    <row r="1" spans="1:22" ht="19.5" thickBot="1" x14ac:dyDescent="0.35">
      <c r="A1" s="17" t="s">
        <v>92</v>
      </c>
      <c r="B1" s="137" t="s">
        <v>0</v>
      </c>
      <c r="C1" s="138"/>
      <c r="D1" s="139"/>
      <c r="E1" s="139"/>
      <c r="F1" s="140"/>
      <c r="G1" s="133" t="s">
        <v>94</v>
      </c>
      <c r="H1" s="134"/>
      <c r="I1" s="134"/>
      <c r="J1" s="134"/>
      <c r="K1" s="134"/>
      <c r="L1" s="12"/>
      <c r="M1" s="135" t="s">
        <v>95</v>
      </c>
      <c r="N1" s="135"/>
      <c r="O1" s="135"/>
      <c r="P1" s="135"/>
      <c r="Q1" s="136"/>
      <c r="R1" s="141" t="s">
        <v>130</v>
      </c>
      <c r="S1" s="142"/>
      <c r="T1" s="142"/>
      <c r="U1" s="143"/>
    </row>
    <row r="2" spans="1:22" s="4" customFormat="1" ht="30" x14ac:dyDescent="0.25">
      <c r="A2" s="22" t="s">
        <v>93</v>
      </c>
      <c r="B2" s="23" t="s">
        <v>121</v>
      </c>
      <c r="C2" s="109" t="s">
        <v>3</v>
      </c>
      <c r="D2" s="24" t="s">
        <v>1</v>
      </c>
      <c r="E2" s="24" t="s">
        <v>144</v>
      </c>
      <c r="F2" s="25" t="s">
        <v>2</v>
      </c>
      <c r="G2" s="26" t="s">
        <v>37</v>
      </c>
      <c r="H2" s="27" t="s">
        <v>38</v>
      </c>
      <c r="I2" s="28" t="s">
        <v>6</v>
      </c>
      <c r="J2" s="27" t="s">
        <v>106</v>
      </c>
      <c r="K2" s="27" t="s">
        <v>89</v>
      </c>
      <c r="L2" s="29" t="s">
        <v>112</v>
      </c>
      <c r="M2" s="30" t="s">
        <v>39</v>
      </c>
      <c r="N2" s="31" t="s">
        <v>118</v>
      </c>
      <c r="O2" s="31" t="s">
        <v>36</v>
      </c>
      <c r="P2" s="31" t="s">
        <v>10</v>
      </c>
      <c r="Q2" s="33" t="s">
        <v>65</v>
      </c>
      <c r="R2" s="81" t="s">
        <v>127</v>
      </c>
      <c r="S2" s="73" t="s">
        <v>128</v>
      </c>
      <c r="T2" s="74" t="s">
        <v>129</v>
      </c>
      <c r="U2" s="82" t="s">
        <v>131</v>
      </c>
    </row>
    <row r="3" spans="1:22" ht="68.25" customHeight="1" x14ac:dyDescent="0.2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167</v>
      </c>
      <c r="T3" s="59" t="s">
        <v>172</v>
      </c>
      <c r="U3" s="79">
        <v>44180</v>
      </c>
      <c r="V3" s="9"/>
    </row>
    <row r="4" spans="1:22" x14ac:dyDescent="0.2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2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2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2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2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2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2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2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2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2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2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2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2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2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2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2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2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167</v>
      </c>
      <c r="T20" s="75" t="e">
        <f>#REF!</f>
        <v>#REF!</v>
      </c>
      <c r="U20" s="79" t="e">
        <f>#REF!</f>
        <v>#REF!</v>
      </c>
      <c r="V20" s="9"/>
    </row>
    <row r="21" spans="1:22" x14ac:dyDescent="0.2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2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2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2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2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2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2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2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2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5" x14ac:dyDescent="0.2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167</v>
      </c>
      <c r="T30" s="59" t="s">
        <v>174</v>
      </c>
      <c r="U30" s="79">
        <v>44209</v>
      </c>
      <c r="V30" s="9"/>
    </row>
    <row r="31" spans="1:22" ht="45" x14ac:dyDescent="0.2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167</v>
      </c>
      <c r="T31" s="59" t="s">
        <v>174</v>
      </c>
      <c r="U31" s="79">
        <v>44209</v>
      </c>
      <c r="V31" s="9"/>
    </row>
    <row r="32" spans="1:22" ht="45" x14ac:dyDescent="0.2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167</v>
      </c>
      <c r="T32" s="59" t="s">
        <v>175</v>
      </c>
      <c r="U32" s="79">
        <v>44209</v>
      </c>
      <c r="V32" s="9"/>
    </row>
    <row r="33" spans="1:22" x14ac:dyDescent="0.2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2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2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2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2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75" x14ac:dyDescent="0.2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167</v>
      </c>
      <c r="T38" s="59" t="s">
        <v>169</v>
      </c>
      <c r="U38" s="79"/>
      <c r="V38" s="9"/>
    </row>
    <row r="39" spans="1:22" x14ac:dyDescent="0.2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2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30" x14ac:dyDescent="0.2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178</v>
      </c>
      <c r="U41" s="100"/>
      <c r="V41" s="102"/>
    </row>
    <row r="42" spans="1:22" ht="30" x14ac:dyDescent="0.2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178</v>
      </c>
      <c r="U42" s="100"/>
      <c r="V42" s="102"/>
    </row>
    <row r="43" spans="1:22" ht="30" x14ac:dyDescent="0.2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178</v>
      </c>
      <c r="U43" s="100"/>
      <c r="V43" s="102"/>
    </row>
    <row r="44" spans="1:22" ht="30" x14ac:dyDescent="0.2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178</v>
      </c>
      <c r="U44" s="100"/>
      <c r="V44" s="102"/>
    </row>
    <row r="45" spans="1:22" ht="30" x14ac:dyDescent="0.2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178</v>
      </c>
      <c r="U45" s="100"/>
      <c r="V45" s="102"/>
    </row>
    <row r="46" spans="1:22" s="1" customFormat="1" ht="30" x14ac:dyDescent="0.2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178</v>
      </c>
      <c r="U46" s="100"/>
      <c r="V46" s="102"/>
    </row>
    <row r="47" spans="1:22" s="1" customFormat="1" ht="105.4" customHeight="1" x14ac:dyDescent="0.2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178</v>
      </c>
      <c r="U47" s="100"/>
      <c r="V47" s="102"/>
    </row>
    <row r="48" spans="1:22" s="1" customFormat="1" ht="136.15" customHeight="1" x14ac:dyDescent="0.2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178</v>
      </c>
      <c r="U48" s="100"/>
      <c r="V48" s="102"/>
    </row>
    <row r="49" spans="1:22" s="32" customFormat="1" ht="30" x14ac:dyDescent="0.2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178</v>
      </c>
      <c r="U49" s="100"/>
      <c r="V49" s="102"/>
    </row>
    <row r="50" spans="1:22" s="32" customFormat="1" ht="30" x14ac:dyDescent="0.2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178</v>
      </c>
      <c r="U50" s="100"/>
      <c r="V50" s="102"/>
    </row>
    <row r="51" spans="1:22" x14ac:dyDescent="0.2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179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2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179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2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179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2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179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2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179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2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179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2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179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2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179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2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179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2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179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2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179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2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179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2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179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2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179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2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179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2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179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2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179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2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179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2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179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2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179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2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179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2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179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2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179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2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179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2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179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2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167</v>
      </c>
      <c r="T76" s="78" t="s">
        <v>168</v>
      </c>
      <c r="U76" s="79">
        <v>44180</v>
      </c>
      <c r="V76" s="9"/>
    </row>
    <row r="77" spans="1:22" x14ac:dyDescent="0.2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167</v>
      </c>
      <c r="T77" s="78" t="s">
        <v>168</v>
      </c>
      <c r="U77" s="79">
        <v>44180</v>
      </c>
      <c r="V77" s="9"/>
    </row>
    <row r="78" spans="1:22" x14ac:dyDescent="0.2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167</v>
      </c>
      <c r="T78" s="78" t="s">
        <v>171</v>
      </c>
      <c r="U78" s="79">
        <v>44180</v>
      </c>
      <c r="V78" s="9"/>
    </row>
    <row r="79" spans="1:22" x14ac:dyDescent="0.2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167</v>
      </c>
      <c r="T79" s="78" t="s">
        <v>170</v>
      </c>
      <c r="U79" s="79">
        <v>44180</v>
      </c>
      <c r="V79" s="9"/>
    </row>
    <row r="80" spans="1:22" s="36" customFormat="1" x14ac:dyDescent="0.2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167</v>
      </c>
      <c r="T80" s="78" t="s">
        <v>168</v>
      </c>
      <c r="U80" s="79">
        <v>44180</v>
      </c>
      <c r="V80" s="9"/>
    </row>
    <row r="81" spans="1:22" s="36" customFormat="1" x14ac:dyDescent="0.2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167</v>
      </c>
      <c r="T81" s="78" t="s">
        <v>171</v>
      </c>
      <c r="U81" s="79">
        <v>44180</v>
      </c>
      <c r="V81" s="9"/>
    </row>
    <row r="82" spans="1:22" s="36" customFormat="1" x14ac:dyDescent="0.2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2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2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225" x14ac:dyDescent="0.2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167</v>
      </c>
      <c r="T85" s="59" t="s">
        <v>173</v>
      </c>
      <c r="U85" s="84">
        <v>44180</v>
      </c>
      <c r="V85" s="108"/>
    </row>
    <row r="86" spans="1:22" s="36" customFormat="1" ht="225" x14ac:dyDescent="0.2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167</v>
      </c>
      <c r="T86" s="59" t="s">
        <v>173</v>
      </c>
      <c r="U86" s="84">
        <v>44181</v>
      </c>
      <c r="V86" s="108"/>
    </row>
    <row r="87" spans="1:22" s="36" customFormat="1" ht="225" x14ac:dyDescent="0.2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167</v>
      </c>
      <c r="T87" s="59" t="s">
        <v>173</v>
      </c>
      <c r="U87" s="84">
        <v>44182</v>
      </c>
      <c r="V87" s="108"/>
    </row>
    <row r="88" spans="1:22" x14ac:dyDescent="0.2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2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2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2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2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2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2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167</v>
      </c>
      <c r="T94" s="78" t="s">
        <v>177</v>
      </c>
      <c r="U94" s="79">
        <v>44166</v>
      </c>
      <c r="V94" s="9"/>
    </row>
    <row r="95" spans="1:22" x14ac:dyDescent="0.2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167</v>
      </c>
      <c r="T95" s="78" t="s">
        <v>177</v>
      </c>
      <c r="U95" s="79">
        <v>44166</v>
      </c>
      <c r="V95" s="9"/>
    </row>
    <row r="96" spans="1:22" x14ac:dyDescent="0.2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167</v>
      </c>
      <c r="T96" s="78" t="s">
        <v>176</v>
      </c>
      <c r="U96" s="79">
        <v>44166</v>
      </c>
      <c r="V96" s="9"/>
    </row>
    <row r="97" spans="1:21" x14ac:dyDescent="0.2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36" priority="24" operator="equal">
      <formula>"JA"</formula>
    </cfRule>
  </conditionalFormatting>
  <conditionalFormatting sqref="J4:K4">
    <cfRule type="cellIs" dxfId="35" priority="23" operator="equal">
      <formula>"JA"</formula>
    </cfRule>
  </conditionalFormatting>
  <conditionalFormatting sqref="J5:K5">
    <cfRule type="cellIs" dxfId="34" priority="22" operator="equal">
      <formula>"JA"</formula>
    </cfRule>
  </conditionalFormatting>
  <conditionalFormatting sqref="J6:K6">
    <cfRule type="cellIs" dxfId="33" priority="19" operator="equal">
      <formula>"JA"</formula>
    </cfRule>
  </conditionalFormatting>
  <conditionalFormatting sqref="L3:L5">
    <cfRule type="cellIs" dxfId="32" priority="18" operator="equal">
      <formula>"JA"</formula>
    </cfRule>
  </conditionalFormatting>
  <conditionalFormatting sqref="L3:L87">
    <cfRule type="cellIs" dxfId="31" priority="17" operator="greaterThan">
      <formula>5</formula>
    </cfRule>
  </conditionalFormatting>
  <conditionalFormatting sqref="J7:K9">
    <cfRule type="cellIs" dxfId="30" priority="14" operator="equal">
      <formula>"JA"</formula>
    </cfRule>
  </conditionalFormatting>
  <conditionalFormatting sqref="J88:L97">
    <cfRule type="cellIs" dxfId="29" priority="8" operator="equal">
      <formula>"JA"</formula>
    </cfRule>
  </conditionalFormatting>
  <conditionalFormatting sqref="L88:L97">
    <cfRule type="cellIs" dxfId="28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4" t="s">
        <v>0</v>
      </c>
      <c r="B1" s="145"/>
      <c r="C1" s="145"/>
      <c r="D1" s="146"/>
      <c r="E1" s="147" t="s">
        <v>4</v>
      </c>
      <c r="F1" s="148"/>
      <c r="G1" s="148"/>
      <c r="H1" s="148"/>
      <c r="I1" s="149"/>
      <c r="J1" s="144" t="s">
        <v>8</v>
      </c>
      <c r="K1" s="145"/>
      <c r="L1" s="145"/>
      <c r="M1" s="145"/>
      <c r="N1" s="145"/>
      <c r="O1" s="146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37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39</v>
      </c>
      <c r="L2" s="3" t="s">
        <v>13</v>
      </c>
      <c r="M2" s="3" t="s">
        <v>36</v>
      </c>
      <c r="N2" s="3" t="s">
        <v>10</v>
      </c>
      <c r="O2" s="3" t="s">
        <v>65</v>
      </c>
    </row>
    <row r="3" spans="1:15" s="42" customFormat="1" ht="45" x14ac:dyDescent="0.25">
      <c r="A3" s="39" t="s">
        <v>70</v>
      </c>
      <c r="B3" s="40" t="s">
        <v>43</v>
      </c>
      <c r="C3" s="41" t="s">
        <v>77</v>
      </c>
      <c r="D3" s="41" t="s">
        <v>68</v>
      </c>
      <c r="E3" s="41"/>
      <c r="F3" s="41" t="s">
        <v>61</v>
      </c>
      <c r="G3" s="41" t="s">
        <v>75</v>
      </c>
      <c r="H3" s="41" t="s">
        <v>62</v>
      </c>
      <c r="I3" s="41" t="s">
        <v>14</v>
      </c>
      <c r="J3" s="41"/>
      <c r="K3" s="41" t="s">
        <v>42</v>
      </c>
      <c r="L3" s="41" t="s">
        <v>77</v>
      </c>
      <c r="M3" s="41" t="s">
        <v>45</v>
      </c>
      <c r="N3" s="41" t="s">
        <v>66</v>
      </c>
      <c r="O3" s="41" t="s">
        <v>46</v>
      </c>
    </row>
    <row r="4" spans="1:15" s="42" customFormat="1" ht="45" x14ac:dyDescent="0.25">
      <c r="A4" s="42" t="s">
        <v>70</v>
      </c>
      <c r="B4" s="41" t="s">
        <v>43</v>
      </c>
      <c r="C4" s="41" t="s">
        <v>77</v>
      </c>
      <c r="D4" s="41" t="s">
        <v>48</v>
      </c>
      <c r="E4" s="41"/>
      <c r="F4" s="41" t="s">
        <v>50</v>
      </c>
      <c r="G4" s="41" t="s">
        <v>75</v>
      </c>
      <c r="H4" s="41" t="s">
        <v>62</v>
      </c>
      <c r="I4" s="41" t="s">
        <v>14</v>
      </c>
      <c r="J4" s="41"/>
      <c r="K4" s="41" t="s">
        <v>42</v>
      </c>
      <c r="L4" s="41" t="s">
        <v>77</v>
      </c>
      <c r="M4" s="41" t="s">
        <v>45</v>
      </c>
      <c r="N4" s="41" t="s">
        <v>67</v>
      </c>
      <c r="O4" s="41" t="s">
        <v>47</v>
      </c>
    </row>
    <row r="5" spans="1:15" s="42" customFormat="1" ht="30" x14ac:dyDescent="0.25">
      <c r="A5" s="42" t="s">
        <v>70</v>
      </c>
      <c r="B5" s="41" t="s">
        <v>43</v>
      </c>
      <c r="C5" s="41" t="s">
        <v>77</v>
      </c>
      <c r="D5" s="41" t="s">
        <v>49</v>
      </c>
      <c r="E5" s="41"/>
      <c r="F5" s="41" t="s">
        <v>50</v>
      </c>
      <c r="G5" s="41" t="s">
        <v>75</v>
      </c>
      <c r="H5" s="41" t="s">
        <v>62</v>
      </c>
      <c r="I5" s="41" t="s">
        <v>14</v>
      </c>
      <c r="J5" s="41"/>
      <c r="K5" s="41" t="s">
        <v>42</v>
      </c>
      <c r="L5" s="41" t="s">
        <v>77</v>
      </c>
      <c r="M5" s="41" t="s">
        <v>45</v>
      </c>
      <c r="N5" s="41" t="s">
        <v>69</v>
      </c>
      <c r="O5" s="41" t="s">
        <v>46</v>
      </c>
    </row>
    <row r="6" spans="1:15" s="42" customFormat="1" ht="45" x14ac:dyDescent="0.25">
      <c r="A6" s="42" t="s">
        <v>70</v>
      </c>
      <c r="B6" s="41" t="s">
        <v>43</v>
      </c>
      <c r="C6" s="41" t="s">
        <v>77</v>
      </c>
      <c r="D6" s="41" t="s">
        <v>51</v>
      </c>
      <c r="E6" s="41"/>
      <c r="F6" s="41" t="s">
        <v>41</v>
      </c>
      <c r="G6" s="41" t="s">
        <v>75</v>
      </c>
      <c r="H6" s="41" t="s">
        <v>62</v>
      </c>
      <c r="I6" s="41" t="s">
        <v>14</v>
      </c>
      <c r="J6" s="41"/>
      <c r="K6" s="41" t="s">
        <v>42</v>
      </c>
      <c r="L6" s="41" t="s">
        <v>77</v>
      </c>
      <c r="M6" s="41" t="s">
        <v>45</v>
      </c>
      <c r="N6" s="41" t="s">
        <v>66</v>
      </c>
      <c r="O6" s="41" t="s">
        <v>60</v>
      </c>
    </row>
    <row r="7" spans="1:15" s="42" customFormat="1" ht="30" x14ac:dyDescent="0.25">
      <c r="A7" s="39" t="s">
        <v>72</v>
      </c>
      <c r="B7" s="40" t="s">
        <v>57</v>
      </c>
      <c r="C7" s="41" t="s">
        <v>77</v>
      </c>
      <c r="D7" s="41" t="s">
        <v>58</v>
      </c>
      <c r="E7" s="41"/>
      <c r="F7" s="41" t="s">
        <v>61</v>
      </c>
      <c r="G7" s="41" t="s">
        <v>75</v>
      </c>
      <c r="H7" s="41" t="s">
        <v>64</v>
      </c>
      <c r="I7" s="41" t="s">
        <v>14</v>
      </c>
      <c r="J7" s="41"/>
      <c r="K7" s="41" t="s">
        <v>42</v>
      </c>
      <c r="L7" s="41" t="s">
        <v>77</v>
      </c>
      <c r="M7" s="41" t="s">
        <v>45</v>
      </c>
      <c r="N7" s="41" t="s">
        <v>67</v>
      </c>
      <c r="O7" s="41" t="s">
        <v>52</v>
      </c>
    </row>
    <row r="8" spans="1:15" s="42" customFormat="1" ht="30" x14ac:dyDescent="0.25">
      <c r="A8" s="42" t="s">
        <v>72</v>
      </c>
      <c r="B8" s="41" t="s">
        <v>57</v>
      </c>
      <c r="C8" s="41" t="s">
        <v>77</v>
      </c>
      <c r="D8" s="41" t="s">
        <v>59</v>
      </c>
      <c r="E8" s="41"/>
      <c r="F8" s="41" t="s">
        <v>50</v>
      </c>
      <c r="G8" s="41" t="s">
        <v>75</v>
      </c>
      <c r="H8" s="41" t="s">
        <v>64</v>
      </c>
      <c r="I8" s="41" t="s">
        <v>14</v>
      </c>
      <c r="J8" s="41"/>
      <c r="K8" s="41" t="s">
        <v>42</v>
      </c>
      <c r="L8" s="41" t="s">
        <v>77</v>
      </c>
      <c r="M8" s="41" t="s">
        <v>45</v>
      </c>
      <c r="N8" s="41" t="s">
        <v>69</v>
      </c>
      <c r="O8" s="41" t="s">
        <v>52</v>
      </c>
    </row>
    <row r="9" spans="1:15" s="42" customFormat="1" ht="45" x14ac:dyDescent="0.25">
      <c r="A9" s="42" t="s">
        <v>72</v>
      </c>
      <c r="B9" s="41" t="s">
        <v>57</v>
      </c>
      <c r="C9" s="41" t="s">
        <v>77</v>
      </c>
      <c r="D9" s="41" t="s">
        <v>54</v>
      </c>
      <c r="E9" s="41"/>
      <c r="F9" s="41" t="s">
        <v>41</v>
      </c>
      <c r="G9" s="41" t="s">
        <v>75</v>
      </c>
      <c r="H9" s="41" t="s">
        <v>64</v>
      </c>
      <c r="I9" s="41" t="s">
        <v>14</v>
      </c>
      <c r="J9" s="41"/>
      <c r="K9" s="41" t="s">
        <v>42</v>
      </c>
      <c r="L9" s="41" t="s">
        <v>77</v>
      </c>
      <c r="M9" s="41" t="s">
        <v>45</v>
      </c>
      <c r="N9" s="41" t="s">
        <v>66</v>
      </c>
      <c r="O9" s="41" t="s">
        <v>60</v>
      </c>
    </row>
    <row r="10" spans="1:15" s="42" customFormat="1" ht="30" x14ac:dyDescent="0.25">
      <c r="A10" s="39" t="s">
        <v>74</v>
      </c>
      <c r="B10" s="40" t="s">
        <v>53</v>
      </c>
      <c r="C10" s="41" t="s">
        <v>77</v>
      </c>
      <c r="D10" s="41" t="s">
        <v>58</v>
      </c>
      <c r="E10" s="41"/>
      <c r="F10" s="41" t="s">
        <v>61</v>
      </c>
      <c r="G10" s="41" t="s">
        <v>75</v>
      </c>
      <c r="H10" s="41" t="s">
        <v>64</v>
      </c>
      <c r="I10" s="41" t="s">
        <v>14</v>
      </c>
      <c r="J10" s="41"/>
      <c r="K10" s="41" t="s">
        <v>42</v>
      </c>
      <c r="L10" s="41" t="s">
        <v>77</v>
      </c>
      <c r="M10" s="41" t="s">
        <v>45</v>
      </c>
      <c r="N10" s="41" t="s">
        <v>67</v>
      </c>
      <c r="O10" s="41" t="s">
        <v>52</v>
      </c>
    </row>
    <row r="11" spans="1:15" s="42" customFormat="1" ht="30" x14ac:dyDescent="0.25">
      <c r="A11" s="42" t="s">
        <v>74</v>
      </c>
      <c r="B11" s="41" t="s">
        <v>53</v>
      </c>
      <c r="C11" s="41" t="s">
        <v>77</v>
      </c>
      <c r="D11" s="41" t="s">
        <v>59</v>
      </c>
      <c r="E11" s="41"/>
      <c r="F11" s="41" t="s">
        <v>50</v>
      </c>
      <c r="G11" s="41" t="s">
        <v>75</v>
      </c>
      <c r="H11" s="41" t="s">
        <v>64</v>
      </c>
      <c r="I11" s="41" t="s">
        <v>14</v>
      </c>
      <c r="J11" s="41"/>
      <c r="K11" s="41" t="s">
        <v>42</v>
      </c>
      <c r="L11" s="41" t="s">
        <v>77</v>
      </c>
      <c r="M11" s="41" t="s">
        <v>45</v>
      </c>
      <c r="N11" s="41" t="s">
        <v>69</v>
      </c>
      <c r="O11" s="41" t="s">
        <v>52</v>
      </c>
    </row>
    <row r="12" spans="1:15" s="42" customFormat="1" ht="45" x14ac:dyDescent="0.25">
      <c r="A12" s="42" t="s">
        <v>74</v>
      </c>
      <c r="B12" s="41" t="s">
        <v>53</v>
      </c>
      <c r="C12" s="41" t="s">
        <v>77</v>
      </c>
      <c r="D12" s="41" t="s">
        <v>54</v>
      </c>
      <c r="E12" s="41"/>
      <c r="F12" s="41" t="s">
        <v>41</v>
      </c>
      <c r="G12" s="41" t="s">
        <v>75</v>
      </c>
      <c r="H12" s="41" t="s">
        <v>64</v>
      </c>
      <c r="I12" s="41" t="s">
        <v>14</v>
      </c>
      <c r="J12" s="41"/>
      <c r="K12" s="41" t="s">
        <v>42</v>
      </c>
      <c r="L12" s="41" t="s">
        <v>77</v>
      </c>
      <c r="M12" s="41" t="s">
        <v>45</v>
      </c>
      <c r="N12" s="41" t="s">
        <v>66</v>
      </c>
      <c r="O12" s="41" t="s">
        <v>60</v>
      </c>
    </row>
    <row r="13" spans="1:15" s="42" customFormat="1" ht="45" x14ac:dyDescent="0.25">
      <c r="A13" s="39" t="s">
        <v>73</v>
      </c>
      <c r="B13" s="40" t="s">
        <v>56</v>
      </c>
      <c r="C13" s="41" t="s">
        <v>77</v>
      </c>
      <c r="D13" s="41" t="s">
        <v>44</v>
      </c>
      <c r="E13" s="41"/>
      <c r="F13" s="41" t="s">
        <v>61</v>
      </c>
      <c r="G13" s="41" t="s">
        <v>75</v>
      </c>
      <c r="H13" s="41" t="s">
        <v>63</v>
      </c>
      <c r="I13" s="41" t="s">
        <v>14</v>
      </c>
      <c r="J13" s="41"/>
      <c r="K13" s="41" t="s">
        <v>42</v>
      </c>
      <c r="L13" s="41" t="s">
        <v>77</v>
      </c>
      <c r="M13" s="41" t="s">
        <v>45</v>
      </c>
      <c r="N13" s="41" t="s">
        <v>66</v>
      </c>
      <c r="O13" s="41" t="s">
        <v>46</v>
      </c>
    </row>
    <row r="14" spans="1:15" s="42" customFormat="1" ht="45" x14ac:dyDescent="0.25">
      <c r="A14" s="42" t="s">
        <v>73</v>
      </c>
      <c r="B14" s="41" t="s">
        <v>56</v>
      </c>
      <c r="C14" s="41" t="s">
        <v>77</v>
      </c>
      <c r="D14" s="41" t="s">
        <v>48</v>
      </c>
      <c r="E14" s="41"/>
      <c r="F14" s="41" t="s">
        <v>50</v>
      </c>
      <c r="G14" s="41" t="s">
        <v>75</v>
      </c>
      <c r="H14" s="41" t="s">
        <v>63</v>
      </c>
      <c r="I14" s="41" t="s">
        <v>14</v>
      </c>
      <c r="J14" s="41"/>
      <c r="K14" s="41" t="s">
        <v>42</v>
      </c>
      <c r="L14" s="41" t="s">
        <v>77</v>
      </c>
      <c r="M14" s="41" t="s">
        <v>45</v>
      </c>
      <c r="N14" s="41" t="s">
        <v>67</v>
      </c>
      <c r="O14" s="41" t="s">
        <v>47</v>
      </c>
    </row>
    <row r="15" spans="1:15" s="42" customFormat="1" ht="45" x14ac:dyDescent="0.25">
      <c r="A15" s="42" t="s">
        <v>73</v>
      </c>
      <c r="B15" s="41" t="s">
        <v>56</v>
      </c>
      <c r="C15" s="41" t="s">
        <v>77</v>
      </c>
      <c r="D15" s="41" t="s">
        <v>49</v>
      </c>
      <c r="E15" s="41"/>
      <c r="F15" s="41" t="s">
        <v>50</v>
      </c>
      <c r="G15" s="41" t="s">
        <v>75</v>
      </c>
      <c r="H15" s="41" t="s">
        <v>63</v>
      </c>
      <c r="I15" s="41" t="s">
        <v>14</v>
      </c>
      <c r="J15" s="41"/>
      <c r="K15" s="41" t="s">
        <v>42</v>
      </c>
      <c r="L15" s="41" t="s">
        <v>77</v>
      </c>
      <c r="M15" s="41" t="s">
        <v>45</v>
      </c>
      <c r="N15" s="41" t="s">
        <v>66</v>
      </c>
      <c r="O15" s="41" t="s">
        <v>46</v>
      </c>
    </row>
    <row r="16" spans="1:15" s="42" customFormat="1" ht="45" x14ac:dyDescent="0.25">
      <c r="A16" s="42" t="s">
        <v>73</v>
      </c>
      <c r="B16" s="41" t="s">
        <v>56</v>
      </c>
      <c r="C16" s="41" t="s">
        <v>77</v>
      </c>
      <c r="D16" s="41" t="s">
        <v>51</v>
      </c>
      <c r="E16" s="41"/>
      <c r="F16" s="41" t="s">
        <v>41</v>
      </c>
      <c r="G16" s="41" t="s">
        <v>75</v>
      </c>
      <c r="H16" s="41" t="s">
        <v>63</v>
      </c>
      <c r="I16" s="41" t="s">
        <v>14</v>
      </c>
      <c r="J16" s="41"/>
      <c r="K16" s="41" t="s">
        <v>42</v>
      </c>
      <c r="L16" s="41" t="s">
        <v>77</v>
      </c>
      <c r="M16" s="41" t="s">
        <v>45</v>
      </c>
      <c r="N16" s="41" t="s">
        <v>66</v>
      </c>
      <c r="O16" s="41" t="s">
        <v>60</v>
      </c>
    </row>
    <row r="17" spans="1:15" s="42" customFormat="1" ht="45" x14ac:dyDescent="0.25">
      <c r="A17" s="39" t="s">
        <v>71</v>
      </c>
      <c r="B17" s="40" t="s">
        <v>55</v>
      </c>
      <c r="C17" s="41" t="s">
        <v>77</v>
      </c>
      <c r="D17" s="41" t="s">
        <v>44</v>
      </c>
      <c r="E17" s="41"/>
      <c r="F17" s="41" t="s">
        <v>61</v>
      </c>
      <c r="G17" s="41" t="s">
        <v>75</v>
      </c>
      <c r="H17" s="41" t="s">
        <v>63</v>
      </c>
      <c r="I17" s="41" t="s">
        <v>14</v>
      </c>
      <c r="J17" s="41"/>
      <c r="K17" s="41" t="s">
        <v>42</v>
      </c>
      <c r="L17" s="41" t="s">
        <v>77</v>
      </c>
      <c r="M17" s="41" t="s">
        <v>45</v>
      </c>
      <c r="N17" s="41" t="s">
        <v>66</v>
      </c>
      <c r="O17" s="41" t="s">
        <v>46</v>
      </c>
    </row>
    <row r="18" spans="1:15" s="42" customFormat="1" ht="45" x14ac:dyDescent="0.25">
      <c r="A18" s="42" t="s">
        <v>71</v>
      </c>
      <c r="B18" s="41" t="s">
        <v>55</v>
      </c>
      <c r="C18" s="41" t="s">
        <v>77</v>
      </c>
      <c r="D18" s="41" t="s">
        <v>48</v>
      </c>
      <c r="E18" s="41"/>
      <c r="F18" s="41" t="s">
        <v>50</v>
      </c>
      <c r="G18" s="41" t="s">
        <v>75</v>
      </c>
      <c r="H18" s="41" t="s">
        <v>63</v>
      </c>
      <c r="I18" s="41" t="s">
        <v>14</v>
      </c>
      <c r="J18" s="41"/>
      <c r="K18" s="41" t="s">
        <v>42</v>
      </c>
      <c r="L18" s="41" t="s">
        <v>77</v>
      </c>
      <c r="M18" s="41" t="s">
        <v>45</v>
      </c>
      <c r="N18" s="41" t="s">
        <v>67</v>
      </c>
      <c r="O18" s="41" t="s">
        <v>47</v>
      </c>
    </row>
    <row r="19" spans="1:15" s="42" customFormat="1" ht="45" x14ac:dyDescent="0.25">
      <c r="A19" s="42" t="s">
        <v>71</v>
      </c>
      <c r="B19" s="41" t="s">
        <v>55</v>
      </c>
      <c r="C19" s="41" t="s">
        <v>77</v>
      </c>
      <c r="D19" s="41" t="s">
        <v>49</v>
      </c>
      <c r="E19" s="41"/>
      <c r="F19" s="41" t="s">
        <v>50</v>
      </c>
      <c r="G19" s="41" t="s">
        <v>75</v>
      </c>
      <c r="H19" s="41" t="s">
        <v>63</v>
      </c>
      <c r="I19" s="41" t="s">
        <v>14</v>
      </c>
      <c r="J19" s="41"/>
      <c r="K19" s="41" t="s">
        <v>42</v>
      </c>
      <c r="L19" s="41" t="s">
        <v>77</v>
      </c>
      <c r="M19" s="41" t="s">
        <v>45</v>
      </c>
      <c r="N19" s="41" t="s">
        <v>66</v>
      </c>
      <c r="O19" s="41" t="s">
        <v>46</v>
      </c>
    </row>
    <row r="20" spans="1:15" s="42" customFormat="1" ht="45" x14ac:dyDescent="0.25">
      <c r="A20" s="42" t="s">
        <v>71</v>
      </c>
      <c r="B20" s="41" t="s">
        <v>55</v>
      </c>
      <c r="C20" s="41" t="s">
        <v>77</v>
      </c>
      <c r="D20" s="41" t="s">
        <v>51</v>
      </c>
      <c r="E20" s="41"/>
      <c r="F20" s="41" t="s">
        <v>41</v>
      </c>
      <c r="G20" s="41" t="s">
        <v>75</v>
      </c>
      <c r="H20" s="41" t="s">
        <v>63</v>
      </c>
      <c r="I20" s="41" t="s">
        <v>14</v>
      </c>
      <c r="J20" s="41"/>
      <c r="K20" s="41" t="s">
        <v>42</v>
      </c>
      <c r="L20" s="41" t="s">
        <v>77</v>
      </c>
      <c r="M20" s="41" t="s">
        <v>45</v>
      </c>
      <c r="N20" s="41" t="s">
        <v>66</v>
      </c>
      <c r="O20" s="41" t="s">
        <v>60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2F242-4959-4654-A005-55297C490C15}">
  <dimension ref="A1:AA10"/>
  <sheetViews>
    <sheetView showGridLines="0" tabSelected="1" zoomScale="80" zoomScaleNormal="80" workbookViewId="0">
      <selection activeCell="AD5" sqref="AD5"/>
    </sheetView>
  </sheetViews>
  <sheetFormatPr baseColWidth="10" defaultColWidth="22.42578125" defaultRowHeight="15" x14ac:dyDescent="0.25"/>
  <cols>
    <col min="1" max="1" width="26.140625" style="104" customWidth="1"/>
    <col min="2" max="2" width="20.7109375" style="104" customWidth="1"/>
    <col min="3" max="3" width="20.5703125" style="104" customWidth="1"/>
    <col min="4" max="4" width="14.7109375" style="104" customWidth="1"/>
    <col min="5" max="5" width="76.140625" style="4" customWidth="1"/>
    <col min="6" max="6" width="19.28515625" style="4" customWidth="1"/>
    <col min="7" max="7" width="38.7109375" style="1" customWidth="1"/>
    <col min="8" max="11" width="22.42578125" style="1"/>
    <col min="12" max="12" width="30" style="1" customWidth="1"/>
    <col min="13" max="13" width="25" style="1" customWidth="1"/>
    <col min="14" max="14" width="26" style="1" customWidth="1"/>
    <col min="15" max="15" width="26.28515625" style="1" customWidth="1"/>
    <col min="16" max="17" width="22.42578125" style="116"/>
    <col min="18" max="18" width="22.42578125" style="114"/>
    <col min="19" max="19" width="75" style="1" customWidth="1"/>
    <col min="20" max="20" width="22.42578125" style="1"/>
    <col min="21" max="21" width="16.7109375" style="1" customWidth="1"/>
    <col min="22" max="22" width="22.42578125" style="1"/>
    <col min="23" max="23" width="25.7109375" style="1" customWidth="1"/>
    <col min="24" max="16384" width="22.42578125" style="80"/>
  </cols>
  <sheetData>
    <row r="1" spans="1:23" s="32" customFormat="1" ht="19.5" customHeight="1" x14ac:dyDescent="0.3">
      <c r="A1" s="139" t="s">
        <v>208</v>
      </c>
      <c r="B1" s="139"/>
      <c r="C1" s="139"/>
      <c r="D1" s="139"/>
      <c r="E1" s="139"/>
      <c r="F1" s="139"/>
      <c r="G1" s="150"/>
      <c r="H1" s="151" t="s">
        <v>184</v>
      </c>
      <c r="I1" s="151"/>
      <c r="J1" s="151"/>
      <c r="K1" s="152" t="s">
        <v>185</v>
      </c>
      <c r="L1" s="152"/>
      <c r="M1" s="152"/>
      <c r="N1" s="152"/>
      <c r="O1" s="152"/>
      <c r="P1" s="152"/>
      <c r="Q1" s="152"/>
      <c r="R1" s="152"/>
      <c r="S1" s="153" t="s">
        <v>95</v>
      </c>
      <c r="T1" s="153"/>
      <c r="U1" s="153"/>
      <c r="V1" s="153"/>
      <c r="W1" s="153"/>
    </row>
    <row r="2" spans="1:23" s="117" customFormat="1" ht="45" x14ac:dyDescent="0.25">
      <c r="A2" s="124" t="s">
        <v>209</v>
      </c>
      <c r="B2" s="124" t="s">
        <v>238</v>
      </c>
      <c r="C2" s="127" t="s">
        <v>187</v>
      </c>
      <c r="D2" s="124" t="s">
        <v>3</v>
      </c>
      <c r="E2" s="24" t="s">
        <v>1</v>
      </c>
      <c r="F2" s="24" t="s">
        <v>186</v>
      </c>
      <c r="G2" s="25" t="s">
        <v>2</v>
      </c>
      <c r="H2" s="24" t="s">
        <v>188</v>
      </c>
      <c r="I2" s="24" t="s">
        <v>189</v>
      </c>
      <c r="J2" s="24" t="s">
        <v>190</v>
      </c>
      <c r="K2" s="126" t="s">
        <v>191</v>
      </c>
      <c r="L2" s="126" t="s">
        <v>37</v>
      </c>
      <c r="M2" s="126" t="s">
        <v>192</v>
      </c>
      <c r="N2" s="126" t="s">
        <v>193</v>
      </c>
      <c r="O2" s="126" t="s">
        <v>194</v>
      </c>
      <c r="P2" s="126" t="s">
        <v>195</v>
      </c>
      <c r="Q2" s="126" t="s">
        <v>89</v>
      </c>
      <c r="R2" s="126" t="s">
        <v>196</v>
      </c>
      <c r="S2" s="125" t="s">
        <v>39</v>
      </c>
      <c r="T2" s="125" t="s">
        <v>118</v>
      </c>
      <c r="U2" s="125" t="s">
        <v>197</v>
      </c>
      <c r="V2" s="125" t="s">
        <v>198</v>
      </c>
      <c r="W2" s="125" t="s">
        <v>65</v>
      </c>
    </row>
    <row r="3" spans="1:23" s="113" customFormat="1" ht="85.5" customHeight="1" x14ac:dyDescent="0.25">
      <c r="A3" s="112" t="s">
        <v>233</v>
      </c>
      <c r="B3" s="123" t="s">
        <v>231</v>
      </c>
      <c r="C3" s="76" t="s">
        <v>240</v>
      </c>
      <c r="D3" s="112" t="s">
        <v>251</v>
      </c>
      <c r="E3" s="76" t="s">
        <v>18</v>
      </c>
      <c r="F3" s="76" t="s">
        <v>256</v>
      </c>
      <c r="G3" s="76" t="s">
        <v>230</v>
      </c>
      <c r="H3" s="119" t="s">
        <v>199</v>
      </c>
      <c r="I3" s="120" t="str">
        <f t="shared" ref="I3:I10" si="0">IF(H3="","",IF(H3="JA - KC in Sub- bzw. Hauptprozess","Key Control NEIN",IF(H3="NEIN","Key Control NEIN",IF(H3="JA","Key Control JA",""))))</f>
        <v>Key Control JA</v>
      </c>
      <c r="J3" s="120" t="str">
        <f t="shared" ref="J3:J10" si="1">IF(H3=""," ",IF(I3="Key Control JA","Bitte Risikobewertung durchführen und Kontrollinformation ausfüllen", "Keine Risikobewertung erforderlich"))</f>
        <v>Bitte Risikobewertung durchführen und Kontrollinformation ausfüllen</v>
      </c>
      <c r="K3" s="76" t="s">
        <v>228</v>
      </c>
      <c r="L3" s="118" t="s">
        <v>248</v>
      </c>
      <c r="M3" s="118" t="s">
        <v>247</v>
      </c>
      <c r="N3" s="119" t="s">
        <v>207</v>
      </c>
      <c r="O3" s="121" t="s">
        <v>203</v>
      </c>
      <c r="P3" s="77">
        <f>IFERROR(VLOOKUP(N3,'Drop Down'!$B$3:$C$6,2,FALSE),0)</f>
        <v>2</v>
      </c>
      <c r="Q3" s="77">
        <f>IFERROR(VLOOKUP(O3,'Drop Down'!$G$3:$H$6,2,FALSE),0)</f>
        <v>3</v>
      </c>
      <c r="R3" s="122">
        <f t="shared" ref="R3" si="2">P3+Q3</f>
        <v>5</v>
      </c>
      <c r="S3" s="118" t="s">
        <v>249</v>
      </c>
      <c r="T3" s="76" t="s">
        <v>143</v>
      </c>
      <c r="U3" s="119" t="s">
        <v>15</v>
      </c>
      <c r="V3" s="119" t="s">
        <v>210</v>
      </c>
      <c r="W3" s="76" t="s">
        <v>250</v>
      </c>
    </row>
    <row r="4" spans="1:23" s="113" customFormat="1" ht="60" x14ac:dyDescent="0.25">
      <c r="A4" s="112" t="s">
        <v>233</v>
      </c>
      <c r="B4" s="123" t="s">
        <v>231</v>
      </c>
      <c r="C4" s="76" t="s">
        <v>240</v>
      </c>
      <c r="D4" s="112" t="s">
        <v>251</v>
      </c>
      <c r="E4" s="76" t="s">
        <v>18</v>
      </c>
      <c r="F4" s="76" t="s">
        <v>257</v>
      </c>
      <c r="G4" s="76" t="s">
        <v>19</v>
      </c>
      <c r="H4" s="119" t="s">
        <v>199</v>
      </c>
      <c r="I4" s="120" t="str">
        <f t="shared" si="0"/>
        <v>Key Control JA</v>
      </c>
      <c r="J4" s="120" t="str">
        <f t="shared" si="1"/>
        <v>Bitte Risikobewertung durchführen und Kontrollinformation ausfüllen</v>
      </c>
      <c r="K4" s="76" t="s">
        <v>17</v>
      </c>
      <c r="L4" s="118" t="s">
        <v>20</v>
      </c>
      <c r="M4" s="118" t="s">
        <v>26</v>
      </c>
      <c r="N4" s="119" t="s">
        <v>221</v>
      </c>
      <c r="O4" s="121" t="s">
        <v>201</v>
      </c>
      <c r="P4" s="77">
        <f>IFERROR(VLOOKUP(N4,'Drop Down'!$B$3:$C$6,2,FALSE),0)</f>
        <v>4</v>
      </c>
      <c r="Q4" s="77">
        <f>IFERROR(VLOOKUP(O4,'Drop Down'!$G$3:$H$6,2,FALSE),0)</f>
        <v>1</v>
      </c>
      <c r="R4" s="122">
        <f t="shared" ref="R4:R5" si="3">P4+Q4</f>
        <v>5</v>
      </c>
      <c r="S4" s="118" t="s">
        <v>183</v>
      </c>
      <c r="T4" s="76" t="s">
        <v>143</v>
      </c>
      <c r="U4" s="119" t="s">
        <v>15</v>
      </c>
      <c r="V4" s="119" t="s">
        <v>210</v>
      </c>
      <c r="W4" s="76" t="s">
        <v>182</v>
      </c>
    </row>
    <row r="5" spans="1:23" s="113" customFormat="1" ht="60" x14ac:dyDescent="0.25">
      <c r="A5" s="112" t="s">
        <v>233</v>
      </c>
      <c r="B5" s="123" t="s">
        <v>231</v>
      </c>
      <c r="C5" s="76" t="s">
        <v>240</v>
      </c>
      <c r="D5" s="112" t="s">
        <v>251</v>
      </c>
      <c r="E5" s="76" t="s">
        <v>18</v>
      </c>
      <c r="F5" s="76" t="s">
        <v>258</v>
      </c>
      <c r="G5" s="76" t="s">
        <v>21</v>
      </c>
      <c r="H5" s="119" t="s">
        <v>199</v>
      </c>
      <c r="I5" s="120" t="str">
        <f t="shared" si="0"/>
        <v>Key Control JA</v>
      </c>
      <c r="J5" s="120" t="str">
        <f t="shared" si="1"/>
        <v>Bitte Risikobewertung durchführen und Kontrollinformation ausfüllen</v>
      </c>
      <c r="K5" s="76" t="s">
        <v>25</v>
      </c>
      <c r="L5" s="118" t="s">
        <v>22</v>
      </c>
      <c r="M5" s="118" t="s">
        <v>24</v>
      </c>
      <c r="N5" s="119" t="s">
        <v>221</v>
      </c>
      <c r="O5" s="121" t="s">
        <v>201</v>
      </c>
      <c r="P5" s="77">
        <f>IFERROR(VLOOKUP(N5,'Drop Down'!$B$3:$C$6,2,FALSE),0)</f>
        <v>4</v>
      </c>
      <c r="Q5" s="77">
        <f>IFERROR(VLOOKUP(O5,'Drop Down'!$G$3:$H$6,2,FALSE),0)</f>
        <v>1</v>
      </c>
      <c r="R5" s="122">
        <f t="shared" si="3"/>
        <v>5</v>
      </c>
      <c r="S5" s="118" t="s">
        <v>23</v>
      </c>
      <c r="T5" s="76" t="s">
        <v>143</v>
      </c>
      <c r="U5" s="119" t="s">
        <v>15</v>
      </c>
      <c r="V5" s="119" t="s">
        <v>210</v>
      </c>
      <c r="W5" s="76" t="s">
        <v>227</v>
      </c>
    </row>
    <row r="6" spans="1:23" s="113" customFormat="1" ht="60" customHeight="1" x14ac:dyDescent="0.25">
      <c r="A6" s="112" t="s">
        <v>233</v>
      </c>
      <c r="B6" s="123" t="s">
        <v>231</v>
      </c>
      <c r="C6" s="76" t="s">
        <v>240</v>
      </c>
      <c r="D6" s="112" t="s">
        <v>251</v>
      </c>
      <c r="E6" s="76" t="s">
        <v>18</v>
      </c>
      <c r="F6" s="76" t="s">
        <v>259</v>
      </c>
      <c r="G6" s="76" t="s">
        <v>229</v>
      </c>
      <c r="H6" s="119" t="s">
        <v>199</v>
      </c>
      <c r="I6" s="120" t="str">
        <f t="shared" si="0"/>
        <v>Key Control JA</v>
      </c>
      <c r="J6" s="120" t="str">
        <f t="shared" si="1"/>
        <v>Bitte Risikobewertung durchführen und Kontrollinformation ausfüllen</v>
      </c>
      <c r="K6" s="76" t="s">
        <v>29</v>
      </c>
      <c r="L6" s="118" t="s">
        <v>27</v>
      </c>
      <c r="M6" s="118" t="s">
        <v>26</v>
      </c>
      <c r="N6" s="119" t="s">
        <v>221</v>
      </c>
      <c r="O6" s="121" t="s">
        <v>201</v>
      </c>
      <c r="P6" s="77">
        <f>IFERROR(VLOOKUP(N6,'Drop Down'!$B$3:$C$6,2,FALSE),0)</f>
        <v>4</v>
      </c>
      <c r="Q6" s="77">
        <f>IFERROR(VLOOKUP(O6,'Drop Down'!$G$3:$H$6,2,FALSE),0)</f>
        <v>1</v>
      </c>
      <c r="R6" s="122">
        <f t="shared" ref="R6" si="4">P6+Q6</f>
        <v>5</v>
      </c>
      <c r="S6" s="118" t="s">
        <v>30</v>
      </c>
      <c r="T6" s="76" t="s">
        <v>143</v>
      </c>
      <c r="U6" s="119" t="s">
        <v>15</v>
      </c>
      <c r="V6" s="119" t="s">
        <v>210</v>
      </c>
      <c r="W6" s="76" t="s">
        <v>181</v>
      </c>
    </row>
    <row r="7" spans="1:23" ht="45" customHeight="1" x14ac:dyDescent="0.25">
      <c r="A7" s="112" t="s">
        <v>233</v>
      </c>
      <c r="B7" s="123" t="s">
        <v>231</v>
      </c>
      <c r="C7" s="76" t="s">
        <v>240</v>
      </c>
      <c r="D7" s="112" t="s">
        <v>252</v>
      </c>
      <c r="E7" s="76" t="s">
        <v>234</v>
      </c>
      <c r="F7" s="75"/>
      <c r="G7" s="76"/>
      <c r="H7" s="119" t="s">
        <v>232</v>
      </c>
      <c r="I7" s="120" t="str">
        <f t="shared" si="0"/>
        <v>Key Control NEIN</v>
      </c>
      <c r="J7" s="120" t="str">
        <f t="shared" si="1"/>
        <v>Keine Risikobewertung erforderlich</v>
      </c>
      <c r="K7" s="76"/>
      <c r="L7" s="76"/>
      <c r="M7" s="76"/>
      <c r="N7" s="119"/>
      <c r="O7" s="121"/>
      <c r="P7" s="77">
        <f>IFERROR(VLOOKUP(N7,'Drop Down'!$B$3:$C$6,2,FALSE),0)</f>
        <v>0</v>
      </c>
      <c r="Q7" s="77">
        <f>IFERROR(VLOOKUP(O7,'Drop Down'!$G$3:$H$6,2,FALSE),0)</f>
        <v>0</v>
      </c>
      <c r="R7" s="111">
        <f t="shared" ref="R7" si="5">P7+Q7</f>
        <v>0</v>
      </c>
      <c r="S7" s="76"/>
      <c r="T7" s="76"/>
      <c r="U7" s="119"/>
      <c r="V7" s="119"/>
      <c r="W7" s="76"/>
    </row>
    <row r="8" spans="1:23" ht="48" customHeight="1" x14ac:dyDescent="0.25">
      <c r="A8" s="112" t="s">
        <v>233</v>
      </c>
      <c r="B8" s="123" t="s">
        <v>231</v>
      </c>
      <c r="C8" s="76" t="s">
        <v>240</v>
      </c>
      <c r="D8" s="112" t="s">
        <v>253</v>
      </c>
      <c r="E8" s="76" t="s">
        <v>236</v>
      </c>
      <c r="F8" s="75"/>
      <c r="G8" s="76"/>
      <c r="H8" s="119" t="s">
        <v>232</v>
      </c>
      <c r="I8" s="120" t="str">
        <f t="shared" si="0"/>
        <v>Key Control NEIN</v>
      </c>
      <c r="J8" s="120" t="str">
        <f t="shared" si="1"/>
        <v>Keine Risikobewertung erforderlich</v>
      </c>
      <c r="K8" s="76"/>
      <c r="L8" s="76"/>
      <c r="M8" s="76"/>
      <c r="N8" s="119"/>
      <c r="O8" s="121"/>
      <c r="P8" s="77">
        <f>IFERROR(VLOOKUP(N8,'Drop Down'!$B$3:$C$6,2,FALSE),0)</f>
        <v>0</v>
      </c>
      <c r="Q8" s="77">
        <f>IFERROR(VLOOKUP(O8,'Drop Down'!$G$3:$H$6,2,FALSE),0)</f>
        <v>0</v>
      </c>
      <c r="R8" s="111">
        <f t="shared" ref="R8" si="6">P8+Q8</f>
        <v>0</v>
      </c>
      <c r="S8" s="76"/>
      <c r="T8" s="76"/>
      <c r="U8" s="119"/>
      <c r="V8" s="119"/>
      <c r="W8" s="76"/>
    </row>
    <row r="9" spans="1:23" ht="60" x14ac:dyDescent="0.25">
      <c r="A9" s="112" t="s">
        <v>233</v>
      </c>
      <c r="B9" s="123" t="s">
        <v>231</v>
      </c>
      <c r="C9" s="76" t="s">
        <v>240</v>
      </c>
      <c r="D9" s="112" t="s">
        <v>254</v>
      </c>
      <c r="E9" s="76" t="s">
        <v>180</v>
      </c>
      <c r="F9" s="75" t="s">
        <v>260</v>
      </c>
      <c r="G9" s="76" t="s">
        <v>35</v>
      </c>
      <c r="H9" s="119" t="s">
        <v>199</v>
      </c>
      <c r="I9" s="120" t="str">
        <f t="shared" si="0"/>
        <v>Key Control JA</v>
      </c>
      <c r="J9" s="120" t="str">
        <f t="shared" si="1"/>
        <v>Bitte Risikobewertung durchführen und Kontrollinformation ausfüllen</v>
      </c>
      <c r="K9" s="76" t="s">
        <v>17</v>
      </c>
      <c r="L9" s="76" t="s">
        <v>34</v>
      </c>
      <c r="M9" s="76" t="s">
        <v>28</v>
      </c>
      <c r="N9" s="119" t="s">
        <v>221</v>
      </c>
      <c r="O9" s="121" t="s">
        <v>201</v>
      </c>
      <c r="P9" s="77">
        <f>IFERROR(VLOOKUP(N9,'Drop Down'!$B$3:$C$6,2,FALSE),0)</f>
        <v>4</v>
      </c>
      <c r="Q9" s="77">
        <f>IFERROR(VLOOKUP(O9,'Drop Down'!$G$3:$H$6,2,FALSE),0)</f>
        <v>1</v>
      </c>
      <c r="R9" s="111">
        <f t="shared" ref="R9" si="7">P9+Q9</f>
        <v>5</v>
      </c>
      <c r="S9" s="76" t="s">
        <v>91</v>
      </c>
      <c r="T9" s="76" t="s">
        <v>17</v>
      </c>
      <c r="U9" s="119" t="s">
        <v>15</v>
      </c>
      <c r="V9" s="119" t="s">
        <v>142</v>
      </c>
      <c r="W9" s="76" t="s">
        <v>227</v>
      </c>
    </row>
    <row r="10" spans="1:23" ht="28.5" customHeight="1" x14ac:dyDescent="0.25">
      <c r="A10" s="112" t="s">
        <v>233</v>
      </c>
      <c r="B10" s="123" t="s">
        <v>231</v>
      </c>
      <c r="C10" s="76" t="s">
        <v>240</v>
      </c>
      <c r="D10" s="112" t="s">
        <v>255</v>
      </c>
      <c r="E10" s="76" t="s">
        <v>235</v>
      </c>
      <c r="F10" s="75"/>
      <c r="G10" s="76"/>
      <c r="H10" s="119" t="s">
        <v>232</v>
      </c>
      <c r="I10" s="120" t="str">
        <f t="shared" si="0"/>
        <v>Key Control NEIN</v>
      </c>
      <c r="J10" s="120" t="str">
        <f t="shared" si="1"/>
        <v>Keine Risikobewertung erforderlich</v>
      </c>
      <c r="K10" s="76"/>
      <c r="L10" s="76"/>
      <c r="M10" s="76"/>
      <c r="N10" s="119"/>
      <c r="O10" s="121"/>
      <c r="P10" s="77">
        <f>IFERROR(VLOOKUP(N10,'Drop Down'!$B$3:$C$6,2,FALSE),0)</f>
        <v>0</v>
      </c>
      <c r="Q10" s="77">
        <f>IFERROR(VLOOKUP(O10,'Drop Down'!$G$3:$H$6,2,FALSE),0)</f>
        <v>0</v>
      </c>
      <c r="R10" s="111">
        <f t="shared" ref="R10" si="8">P10+Q10</f>
        <v>0</v>
      </c>
      <c r="S10" s="76"/>
      <c r="T10" s="76"/>
      <c r="U10" s="119"/>
      <c r="V10" s="119"/>
      <c r="W10" s="76"/>
    </row>
  </sheetData>
  <autoFilter ref="A2:W10" xr:uid="{1C557970-FC87-4DEC-8FF2-14CAD04D3EFE}"/>
  <mergeCells count="4">
    <mergeCell ref="A1:G1"/>
    <mergeCell ref="H1:J1"/>
    <mergeCell ref="K1:R1"/>
    <mergeCell ref="S1:W1"/>
  </mergeCells>
  <conditionalFormatting sqref="R4:R5">
    <cfRule type="cellIs" dxfId="27" priority="109" operator="equal">
      <formula>"JA"</formula>
    </cfRule>
  </conditionalFormatting>
  <conditionalFormatting sqref="R4:R5">
    <cfRule type="cellIs" dxfId="26" priority="133" operator="greaterThan">
      <formula>4</formula>
    </cfRule>
  </conditionalFormatting>
  <conditionalFormatting sqref="R6 R9">
    <cfRule type="cellIs" dxfId="25" priority="126" operator="equal">
      <formula>"JA"</formula>
    </cfRule>
  </conditionalFormatting>
  <conditionalFormatting sqref="R6 R9">
    <cfRule type="cellIs" dxfId="24" priority="125" operator="greaterThan">
      <formula>4</formula>
    </cfRule>
  </conditionalFormatting>
  <conditionalFormatting sqref="O4:O6">
    <cfRule type="cellIs" dxfId="23" priority="96" operator="equal">
      <formula>"JA"</formula>
    </cfRule>
  </conditionalFormatting>
  <conditionalFormatting sqref="O9">
    <cfRule type="cellIs" dxfId="22" priority="95" operator="equal">
      <formula>"JA"</formula>
    </cfRule>
  </conditionalFormatting>
  <conditionalFormatting sqref="R3">
    <cfRule type="cellIs" dxfId="21" priority="82" operator="equal">
      <formula>"JA"</formula>
    </cfRule>
  </conditionalFormatting>
  <conditionalFormatting sqref="R3">
    <cfRule type="cellIs" dxfId="20" priority="87" operator="greaterThan">
      <formula>4</formula>
    </cfRule>
  </conditionalFormatting>
  <conditionalFormatting sqref="O3">
    <cfRule type="cellIs" dxfId="19" priority="81" operator="equal">
      <formula>"JA"</formula>
    </cfRule>
  </conditionalFormatting>
  <conditionalFormatting sqref="R7">
    <cfRule type="cellIs" dxfId="18" priority="79" operator="equal">
      <formula>"JA"</formula>
    </cfRule>
  </conditionalFormatting>
  <conditionalFormatting sqref="R7">
    <cfRule type="cellIs" dxfId="17" priority="78" operator="greaterThan">
      <formula>4</formula>
    </cfRule>
  </conditionalFormatting>
  <conditionalFormatting sqref="O7">
    <cfRule type="cellIs" dxfId="16" priority="73" operator="equal">
      <formula>"JA"</formula>
    </cfRule>
  </conditionalFormatting>
  <conditionalFormatting sqref="R10">
    <cfRule type="cellIs" dxfId="15" priority="63" operator="equal">
      <formula>"JA"</formula>
    </cfRule>
  </conditionalFormatting>
  <conditionalFormatting sqref="R10">
    <cfRule type="cellIs" dxfId="14" priority="62" operator="greaterThan">
      <formula>4</formula>
    </cfRule>
  </conditionalFormatting>
  <conditionalFormatting sqref="O10">
    <cfRule type="cellIs" dxfId="13" priority="57" operator="equal">
      <formula>"JA"</formula>
    </cfRule>
  </conditionalFormatting>
  <conditionalFormatting sqref="R8">
    <cfRule type="cellIs" dxfId="12" priority="55" operator="equal">
      <formula>"JA"</formula>
    </cfRule>
  </conditionalFormatting>
  <conditionalFormatting sqref="R8">
    <cfRule type="cellIs" dxfId="11" priority="54" operator="greaterThan">
      <formula>4</formula>
    </cfRule>
  </conditionalFormatting>
  <conditionalFormatting sqref="O8">
    <cfRule type="cellIs" dxfId="10" priority="49" operator="equal">
      <formula>"JA"</formula>
    </cfRule>
  </conditionalFormatting>
  <conditionalFormatting sqref="J3:J7">
    <cfRule type="containsText" dxfId="9" priority="11" operator="containsText" text="Keine Risikobewertung erforderlich">
      <formula>NOT(ISERROR(SEARCH("Keine Risikobewertung erforderlich",J3)))</formula>
    </cfRule>
    <cfRule type="containsText" dxfId="8" priority="12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:I7">
    <cfRule type="containsText" dxfId="7" priority="9" operator="containsText" text="Key Control NEIN">
      <formula>NOT(ISERROR(SEARCH("Key Control NEIN",I3)))</formula>
    </cfRule>
    <cfRule type="containsText" dxfId="6" priority="10" operator="containsText" text="Key Control JA">
      <formula>NOT(ISERROR(SEARCH("Key Control JA",I3)))</formula>
    </cfRule>
  </conditionalFormatting>
  <conditionalFormatting sqref="J8:J10">
    <cfRule type="containsText" dxfId="5" priority="7" operator="containsText" text="Keine Risikobewertung erforderlich">
      <formula>NOT(ISERROR(SEARCH("Keine Risikobewertung erforderlich",J8)))</formula>
    </cfRule>
    <cfRule type="containsText" dxfId="4" priority="8" operator="containsText" text="Bitte Risikobewertung durchführen und Kontrollinformation ausfüllen">
      <formula>NOT(ISERROR(SEARCH("Bitte Risikobewertung durchführen und Kontrollinformation ausfüllen",J8)))</formula>
    </cfRule>
  </conditionalFormatting>
  <conditionalFormatting sqref="I8:I10">
    <cfRule type="containsText" dxfId="3" priority="5" operator="containsText" text="Key Control NEIN">
      <formula>NOT(ISERROR(SEARCH("Key Control NEIN",I8)))</formula>
    </cfRule>
    <cfRule type="containsText" dxfId="2" priority="6" operator="containsText" text="Key Control JA">
      <formula>NOT(ISERROR(SEARCH("Key Control JA",I8)))</formula>
    </cfRule>
  </conditionalFormatting>
  <conditionalFormatting sqref="P3:P10">
    <cfRule type="cellIs" dxfId="1" priority="2" operator="equal">
      <formula>"JA"</formula>
    </cfRule>
  </conditionalFormatting>
  <conditionalFormatting sqref="Q3:Q10">
    <cfRule type="cellIs" dxfId="0" priority="1" operator="equal">
      <formula>"JA"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4CD1483-6C0A-48A4-AE4B-E4096BD68172}">
          <x14:formula1>
            <xm:f>'Drop Down'!$E$3:$E$9</xm:f>
          </x14:formula1>
          <xm:sqref>U3:U10</xm:sqref>
        </x14:dataValidation>
        <x14:dataValidation type="list" allowBlank="1" showInputMessage="1" showErrorMessage="1" xr:uid="{63262208-60DA-446A-8BC9-B3B97743AAF2}">
          <x14:formula1>
            <xm:f>'Drop Down'!$D$3:$D$9</xm:f>
          </x14:formula1>
          <xm:sqref>V3:V10</xm:sqref>
        </x14:dataValidation>
        <x14:dataValidation type="list" allowBlank="1" showInputMessage="1" showErrorMessage="1" xr:uid="{66F2C31B-FA1E-457C-B376-437DFF53D5D3}">
          <x14:formula1>
            <xm:f>'Drop Down'!$B$3:$B$6</xm:f>
          </x14:formula1>
          <xm:sqref>N3:N10</xm:sqref>
        </x14:dataValidation>
        <x14:dataValidation type="list" allowBlank="1" showInputMessage="1" showErrorMessage="1" xr:uid="{C61E08E0-1B77-42A5-AA43-736A0E6B2159}">
          <x14:formula1>
            <xm:f>'Drop Down'!$G$3:$G$6</xm:f>
          </x14:formula1>
          <xm:sqref>O3:O10</xm:sqref>
        </x14:dataValidation>
        <x14:dataValidation type="list" allowBlank="1" showInputMessage="1" showErrorMessage="1" xr:uid="{E984CC2A-5100-4075-87F4-6D6FF2218716}">
          <x14:formula1>
            <xm:f>'Drop Down'!$I$3:$I$5</xm:f>
          </x14:formula1>
          <xm:sqref>H3:H10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149999999999999" customHeight="1" thickBot="1" x14ac:dyDescent="0.35">
      <c r="A1" s="60" t="s">
        <v>92</v>
      </c>
      <c r="B1" s="154" t="s">
        <v>0</v>
      </c>
      <c r="C1" s="155"/>
      <c r="D1" s="155"/>
      <c r="E1" s="155"/>
      <c r="F1" s="156"/>
      <c r="G1" s="133" t="s">
        <v>94</v>
      </c>
      <c r="H1" s="134"/>
      <c r="I1" s="134"/>
      <c r="J1" s="134"/>
      <c r="K1" s="134"/>
      <c r="L1" s="12"/>
      <c r="M1" s="157" t="s">
        <v>95</v>
      </c>
      <c r="N1" s="158"/>
      <c r="O1" s="158"/>
      <c r="P1" s="158"/>
      <c r="Q1" s="159"/>
      <c r="R1" s="141" t="s">
        <v>130</v>
      </c>
      <c r="S1" s="142"/>
      <c r="T1" s="142"/>
      <c r="U1" s="143"/>
    </row>
    <row r="2" spans="1:21" s="4" customFormat="1" ht="30" x14ac:dyDescent="0.25">
      <c r="A2" s="61" t="s">
        <v>93</v>
      </c>
      <c r="B2" s="62" t="s">
        <v>121</v>
      </c>
      <c r="C2" s="62" t="s">
        <v>3</v>
      </c>
      <c r="D2" s="63" t="s">
        <v>1</v>
      </c>
      <c r="E2" s="63" t="s">
        <v>144</v>
      </c>
      <c r="F2" s="64" t="s">
        <v>2</v>
      </c>
      <c r="G2" s="65" t="s">
        <v>37</v>
      </c>
      <c r="H2" s="66" t="s">
        <v>38</v>
      </c>
      <c r="I2" s="67" t="s">
        <v>6</v>
      </c>
      <c r="J2" s="66" t="s">
        <v>106</v>
      </c>
      <c r="K2" s="66" t="s">
        <v>89</v>
      </c>
      <c r="L2" s="68" t="s">
        <v>112</v>
      </c>
      <c r="M2" s="69" t="s">
        <v>39</v>
      </c>
      <c r="N2" s="70" t="s">
        <v>118</v>
      </c>
      <c r="O2" s="70" t="s">
        <v>36</v>
      </c>
      <c r="P2" s="70" t="s">
        <v>10</v>
      </c>
      <c r="Q2" s="71" t="s">
        <v>65</v>
      </c>
      <c r="R2" s="72" t="s">
        <v>127</v>
      </c>
      <c r="S2" s="73" t="s">
        <v>128</v>
      </c>
      <c r="T2" s="74" t="s">
        <v>129</v>
      </c>
      <c r="U2" s="74" t="s">
        <v>131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92</v>
      </c>
      <c r="B1" s="137" t="s">
        <v>0</v>
      </c>
      <c r="C1" s="138"/>
      <c r="D1" s="139"/>
      <c r="E1" s="139"/>
      <c r="F1" s="140"/>
      <c r="G1" s="133" t="s">
        <v>94</v>
      </c>
      <c r="H1" s="134"/>
      <c r="I1" s="134"/>
      <c r="J1" s="134"/>
      <c r="K1" s="134"/>
      <c r="L1" s="12"/>
      <c r="M1" s="135" t="s">
        <v>95</v>
      </c>
      <c r="N1" s="135"/>
      <c r="O1" s="135"/>
      <c r="P1" s="135"/>
      <c r="Q1" s="136"/>
      <c r="R1" s="141" t="s">
        <v>130</v>
      </c>
      <c r="S1" s="142"/>
      <c r="T1" s="142"/>
      <c r="U1" s="143"/>
    </row>
    <row r="2" spans="1:21" s="4" customFormat="1" ht="30" x14ac:dyDescent="0.25">
      <c r="A2" s="22" t="s">
        <v>93</v>
      </c>
      <c r="B2" s="23" t="s">
        <v>121</v>
      </c>
      <c r="C2" s="109" t="s">
        <v>3</v>
      </c>
      <c r="D2" s="24" t="s">
        <v>1</v>
      </c>
      <c r="E2" s="24" t="s">
        <v>144</v>
      </c>
      <c r="F2" s="25" t="s">
        <v>2</v>
      </c>
      <c r="G2" s="26" t="s">
        <v>37</v>
      </c>
      <c r="H2" s="27" t="s">
        <v>38</v>
      </c>
      <c r="I2" s="28" t="s">
        <v>6</v>
      </c>
      <c r="J2" s="27" t="s">
        <v>106</v>
      </c>
      <c r="K2" s="27" t="s">
        <v>89</v>
      </c>
      <c r="L2" s="29" t="s">
        <v>112</v>
      </c>
      <c r="M2" s="30" t="s">
        <v>39</v>
      </c>
      <c r="N2" s="31" t="s">
        <v>118</v>
      </c>
      <c r="O2" s="31" t="s">
        <v>36</v>
      </c>
      <c r="P2" s="31" t="s">
        <v>10</v>
      </c>
      <c r="Q2" s="33" t="s">
        <v>65</v>
      </c>
      <c r="R2" s="81" t="s">
        <v>127</v>
      </c>
      <c r="S2" s="73" t="s">
        <v>128</v>
      </c>
      <c r="T2" s="74" t="s">
        <v>129</v>
      </c>
      <c r="U2" s="82" t="s">
        <v>131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3A06-A980-4494-981E-129A9CE93FF0}">
  <dimension ref="A1:D4"/>
  <sheetViews>
    <sheetView showGridLines="0" workbookViewId="0">
      <selection activeCell="A8" sqref="A8"/>
    </sheetView>
  </sheetViews>
  <sheetFormatPr baseColWidth="10" defaultRowHeight="15" x14ac:dyDescent="0.25"/>
  <cols>
    <col min="1" max="3" width="26.7109375" customWidth="1"/>
    <col min="4" max="4" width="35.7109375" customWidth="1"/>
  </cols>
  <sheetData>
    <row r="1" spans="1:4" ht="18.75" x14ac:dyDescent="0.3">
      <c r="A1" s="139" t="s">
        <v>241</v>
      </c>
      <c r="B1" s="139"/>
      <c r="C1" s="139"/>
      <c r="D1" s="139"/>
    </row>
    <row r="2" spans="1:4" ht="30" x14ac:dyDescent="0.25">
      <c r="A2" s="109" t="s">
        <v>209</v>
      </c>
      <c r="B2" s="23" t="s">
        <v>238</v>
      </c>
      <c r="C2" s="24" t="s">
        <v>242</v>
      </c>
      <c r="D2" s="128" t="s">
        <v>243</v>
      </c>
    </row>
    <row r="3" spans="1:4" x14ac:dyDescent="0.25">
      <c r="A3" s="112" t="s">
        <v>244</v>
      </c>
      <c r="B3" s="123" t="s">
        <v>231</v>
      </c>
      <c r="C3" s="76" t="s">
        <v>237</v>
      </c>
      <c r="D3" s="129" t="s">
        <v>245</v>
      </c>
    </row>
    <row r="4" spans="1:4" ht="15" customHeight="1" x14ac:dyDescent="0.25">
      <c r="A4" s="112" t="s">
        <v>244</v>
      </c>
      <c r="B4" s="123" t="s">
        <v>231</v>
      </c>
      <c r="C4" s="75" t="s">
        <v>240</v>
      </c>
      <c r="D4" s="129" t="s">
        <v>246</v>
      </c>
    </row>
  </sheetData>
  <mergeCells count="1">
    <mergeCell ref="A1:D1"/>
  </mergeCells>
  <hyperlinks>
    <hyperlink ref="D3" r:id="rId1" display="mailto:josef.eberhardsteiner@tuwien.ac.at" xr:uid="{191FEF8B-6C48-4B88-8FA0-B2C10EF032EB}"/>
    <hyperlink ref="D4" r:id="rId2" display="mailto:joerg.ponier@tuwien.ac.at" xr:uid="{E6FCA256-2EAC-4EA6-9D8D-CFE1D1D2D7F7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D20" sqref="D20"/>
    </sheetView>
  </sheetViews>
  <sheetFormatPr baseColWidth="10" defaultRowHeight="15" x14ac:dyDescent="0.25"/>
  <cols>
    <col min="1" max="1" width="5.85546875" bestFit="1" customWidth="1"/>
    <col min="2" max="2" width="24.28515625" bestFit="1" customWidth="1"/>
    <col min="3" max="3" width="5.855468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85546875" bestFit="1" customWidth="1"/>
    <col min="9" max="9" width="21.7109375" bestFit="1" customWidth="1"/>
  </cols>
  <sheetData>
    <row r="2" spans="1:9" x14ac:dyDescent="0.25">
      <c r="A2" s="14" t="s">
        <v>165</v>
      </c>
      <c r="B2" s="14" t="s">
        <v>212</v>
      </c>
      <c r="C2" s="14" t="s">
        <v>165</v>
      </c>
      <c r="D2" s="14" t="s">
        <v>213</v>
      </c>
      <c r="E2" s="14" t="s">
        <v>214</v>
      </c>
      <c r="F2" s="14" t="s">
        <v>215</v>
      </c>
      <c r="G2" s="14" t="s">
        <v>216</v>
      </c>
      <c r="H2" s="14" t="s">
        <v>165</v>
      </c>
      <c r="I2" s="14" t="s">
        <v>211</v>
      </c>
    </row>
    <row r="3" spans="1:9" x14ac:dyDescent="0.25">
      <c r="A3">
        <v>1</v>
      </c>
      <c r="B3" t="s">
        <v>200</v>
      </c>
      <c r="C3">
        <v>1</v>
      </c>
      <c r="D3" t="s">
        <v>141</v>
      </c>
      <c r="E3" t="s">
        <v>15</v>
      </c>
      <c r="F3" t="s">
        <v>217</v>
      </c>
      <c r="G3" t="s">
        <v>201</v>
      </c>
      <c r="H3">
        <v>1</v>
      </c>
      <c r="I3" t="s">
        <v>199</v>
      </c>
    </row>
    <row r="4" spans="1:9" x14ac:dyDescent="0.25">
      <c r="A4">
        <v>2</v>
      </c>
      <c r="B4" t="s">
        <v>207</v>
      </c>
      <c r="C4">
        <v>2</v>
      </c>
      <c r="D4" t="s">
        <v>142</v>
      </c>
      <c r="E4" t="s">
        <v>218</v>
      </c>
      <c r="F4" t="s">
        <v>219</v>
      </c>
      <c r="G4" t="s">
        <v>204</v>
      </c>
      <c r="H4">
        <v>2</v>
      </c>
      <c r="I4" t="s">
        <v>232</v>
      </c>
    </row>
    <row r="5" spans="1:9" x14ac:dyDescent="0.25">
      <c r="A5">
        <v>3</v>
      </c>
      <c r="B5" t="s">
        <v>206</v>
      </c>
      <c r="C5">
        <v>3</v>
      </c>
      <c r="D5" t="s">
        <v>140</v>
      </c>
      <c r="E5" t="s">
        <v>220</v>
      </c>
      <c r="G5" t="s">
        <v>203</v>
      </c>
      <c r="H5">
        <v>3</v>
      </c>
      <c r="I5" t="s">
        <v>14</v>
      </c>
    </row>
    <row r="6" spans="1:9" x14ac:dyDescent="0.25">
      <c r="A6">
        <v>4</v>
      </c>
      <c r="B6" t="s">
        <v>221</v>
      </c>
      <c r="C6">
        <v>4</v>
      </c>
      <c r="D6" t="s">
        <v>210</v>
      </c>
      <c r="E6" t="s">
        <v>222</v>
      </c>
      <c r="G6" t="s">
        <v>223</v>
      </c>
      <c r="H6">
        <v>4</v>
      </c>
      <c r="I6" t="s">
        <v>239</v>
      </c>
    </row>
    <row r="7" spans="1:9" x14ac:dyDescent="0.25">
      <c r="D7" t="s">
        <v>205</v>
      </c>
      <c r="E7" t="s">
        <v>224</v>
      </c>
    </row>
    <row r="8" spans="1:9" x14ac:dyDescent="0.25">
      <c r="D8" t="s">
        <v>202</v>
      </c>
      <c r="E8" t="s">
        <v>225</v>
      </c>
    </row>
    <row r="9" spans="1:9" x14ac:dyDescent="0.25">
      <c r="D9" t="s">
        <v>67</v>
      </c>
      <c r="E9" t="s">
        <v>226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Finanzen - Budgetierung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2024-11-07T08:48:30Z</dcterms:modified>
</cp:coreProperties>
</file>